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en\Documents\Vingtor\2019\"/>
    </mc:Choice>
  </mc:AlternateContent>
  <xr:revisionPtr revIDLastSave="0" documentId="13_ncr:1_{897A135D-3D2D-43E3-A567-A10AEF8FB909}" xr6:coauthVersionLast="40" xr6:coauthVersionMax="40" xr10:uidLastSave="{00000000-0000-0000-0000-000000000000}"/>
  <bookViews>
    <workbookView xWindow="-120" yWindow="-120" windowWidth="20730" windowHeight="11160" activeTab="1" xr2:uid="{237E0E53-A8CB-43E9-8616-5EF587CCBA81}"/>
  </bookViews>
  <sheets>
    <sheet name="Budsjett mot regnskap 2018" sheetId="1" r:id="rId1"/>
    <sheet name="Budsjett 2019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 l="1"/>
  <c r="I56" i="2"/>
  <c r="I53" i="2"/>
  <c r="I52" i="2"/>
  <c r="I51" i="2"/>
  <c r="I50" i="2"/>
  <c r="I49" i="2"/>
  <c r="I44" i="2"/>
  <c r="I43" i="2"/>
  <c r="I42" i="2"/>
  <c r="I41" i="2"/>
  <c r="I40" i="2"/>
  <c r="I37" i="2"/>
  <c r="I36" i="2"/>
  <c r="I35" i="2"/>
  <c r="I34" i="2"/>
  <c r="I33" i="2"/>
  <c r="I30" i="2"/>
  <c r="I29" i="2"/>
  <c r="I28" i="2"/>
  <c r="I27" i="2"/>
  <c r="I26" i="2"/>
  <c r="I25" i="2"/>
  <c r="I24" i="2"/>
  <c r="G57" i="2"/>
  <c r="G52" i="2"/>
  <c r="G37" i="2"/>
  <c r="G36" i="2"/>
  <c r="F19" i="2"/>
  <c r="C19" i="2"/>
  <c r="D59" i="2"/>
  <c r="G59" i="2" l="1"/>
  <c r="I59" i="2" s="1"/>
  <c r="G61" i="2"/>
  <c r="I17" i="2"/>
  <c r="I14" i="2"/>
  <c r="I11" i="2"/>
  <c r="I8" i="2"/>
  <c r="I7" i="2"/>
  <c r="I6" i="2"/>
  <c r="D57" i="1"/>
  <c r="G55" i="1"/>
  <c r="I55" i="1" s="1"/>
  <c r="G54" i="1"/>
  <c r="I54" i="1" s="1"/>
  <c r="G51" i="1"/>
  <c r="I51" i="1" s="1"/>
  <c r="G50" i="1"/>
  <c r="I50" i="1" s="1"/>
  <c r="G49" i="1"/>
  <c r="I49" i="1" s="1"/>
  <c r="G48" i="1"/>
  <c r="I48" i="1" s="1"/>
  <c r="G47" i="1"/>
  <c r="I47" i="1" s="1"/>
  <c r="G42" i="1"/>
  <c r="I42" i="1" s="1"/>
  <c r="G41" i="1"/>
  <c r="I41" i="1" s="1"/>
  <c r="G40" i="1"/>
  <c r="I40" i="1" s="1"/>
  <c r="G39" i="1"/>
  <c r="I39" i="1" s="1"/>
  <c r="G38" i="1"/>
  <c r="I38" i="1" s="1"/>
  <c r="G35" i="1"/>
  <c r="I35" i="1" s="1"/>
  <c r="G34" i="1"/>
  <c r="I34" i="1" s="1"/>
  <c r="G33" i="1"/>
  <c r="I33" i="1" s="1"/>
  <c r="G32" i="1"/>
  <c r="I32" i="1" s="1"/>
  <c r="G31" i="1"/>
  <c r="I31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0" i="1"/>
  <c r="F20" i="1"/>
  <c r="C18" i="1"/>
  <c r="F16" i="1"/>
  <c r="I16" i="1" s="1"/>
  <c r="F13" i="1"/>
  <c r="I13" i="1" s="1"/>
  <c r="F10" i="1"/>
  <c r="I10" i="1" s="1"/>
  <c r="F7" i="1"/>
  <c r="I7" i="1" s="1"/>
  <c r="F6" i="1"/>
  <c r="I6" i="1" s="1"/>
  <c r="F5" i="1"/>
  <c r="I20" i="1" l="1"/>
  <c r="F18" i="1"/>
  <c r="I18" i="1" s="1"/>
  <c r="I5" i="1"/>
  <c r="G57" i="1"/>
  <c r="G60" i="1" s="1"/>
  <c r="I57" i="1" l="1"/>
  <c r="I19" i="2"/>
</calcChain>
</file>

<file path=xl/sharedStrings.xml><?xml version="1.0" encoding="utf-8"?>
<sst xmlns="http://schemas.openxmlformats.org/spreadsheetml/2006/main" count="117" uniqueCount="62">
  <si>
    <t>Budsjett</t>
  </si>
  <si>
    <t>Regnskap</t>
  </si>
  <si>
    <t>Avvik</t>
  </si>
  <si>
    <t>Inntekter</t>
  </si>
  <si>
    <t>Utgifter</t>
  </si>
  <si>
    <t>Klubbadministrasjon</t>
  </si>
  <si>
    <t>Medlemskontingent</t>
  </si>
  <si>
    <t>Røde tall betyr at vi ligger bak budsjett</t>
  </si>
  <si>
    <t>Momsrefusjon</t>
  </si>
  <si>
    <t>Grassrotandel</t>
  </si>
  <si>
    <t>Medlemspleie</t>
  </si>
  <si>
    <t>Klubbeffekter</t>
  </si>
  <si>
    <t>Stevner</t>
  </si>
  <si>
    <t>Kiosksalg - deltakeravgift</t>
  </si>
  <si>
    <t>Bank</t>
  </si>
  <si>
    <t>Renter/annet</t>
  </si>
  <si>
    <t>Sum inntekter</t>
  </si>
  <si>
    <t xml:space="preserve">Værstasjon </t>
  </si>
  <si>
    <t>Ikke medtatt i årsbudsjett</t>
  </si>
  <si>
    <t>Flyplass</t>
  </si>
  <si>
    <t>Leiekostnader</t>
  </si>
  <si>
    <t>Røde tall betyr at vi har ett overforbruk i henhold til budsjett</t>
  </si>
  <si>
    <t>Gressklipping</t>
  </si>
  <si>
    <t>Bygninger</t>
  </si>
  <si>
    <t>Årungen</t>
  </si>
  <si>
    <t>Annet</t>
  </si>
  <si>
    <t>Investering Container</t>
  </si>
  <si>
    <t>Klubbmøte</t>
  </si>
  <si>
    <t>Medlemsaktiviteter</t>
  </si>
  <si>
    <t>Kioskdrift</t>
  </si>
  <si>
    <t>Premier</t>
  </si>
  <si>
    <t>Dommere</t>
  </si>
  <si>
    <t>Hjemmeside</t>
  </si>
  <si>
    <t>Forsikring</t>
  </si>
  <si>
    <t>Æresmedlemmer</t>
  </si>
  <si>
    <t>Honorar</t>
  </si>
  <si>
    <t>Annet (møte NLF)</t>
  </si>
  <si>
    <t>Bankkostnader</t>
  </si>
  <si>
    <t>Gebyrer</t>
  </si>
  <si>
    <t>Vipps</t>
  </si>
  <si>
    <t>Sum utgifter</t>
  </si>
  <si>
    <t>Resultat</t>
  </si>
  <si>
    <t>Innsamling til værstasjon er holdt utenfor</t>
  </si>
  <si>
    <t>Endring Budsjett</t>
  </si>
  <si>
    <t>Fra 2018</t>
  </si>
  <si>
    <t>Acro Weekend, Vingtor Cup, NM og kiosksalg</t>
  </si>
  <si>
    <t>105 medlemmer</t>
  </si>
  <si>
    <t>Drivstoff, gjødsling, service og vedlikehold</t>
  </si>
  <si>
    <t>Olje terasse, male brakke, overbygg ladestasjon</t>
  </si>
  <si>
    <t>Innkjøp mat og drikke for salg</t>
  </si>
  <si>
    <t>Vingtor Cup og NM</t>
  </si>
  <si>
    <t>Oppmerksomhet dommere NM</t>
  </si>
  <si>
    <t>Rekvisita NM</t>
  </si>
  <si>
    <t>Reisekostnader Luftsportstinget - Sola</t>
  </si>
  <si>
    <t>Dugnader</t>
  </si>
  <si>
    <t>Mat/drikke til dugnader</t>
  </si>
  <si>
    <t>Parasoller, sitteputer til benk innendørs, gass med mer</t>
  </si>
  <si>
    <t>Flystripe</t>
  </si>
  <si>
    <t>Forsikring for brakke, container og underslag</t>
  </si>
  <si>
    <t>Innbetaling for 2017 kommer i 2019</t>
  </si>
  <si>
    <t>Værstasjon (datakostnader)</t>
  </si>
  <si>
    <t>Data/telefonabbonement OneCall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</si>
</sst>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_ ;[Red]\-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indexed="64"/>
      <name val="Verdana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0" fontId="4" fillId="0" borderId="0" xfId="0" applyFont="1"/>
    <xf numFmtId="4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Fill="1" applyBorder="1"/>
    <xf numFmtId="164" fontId="0" fillId="0" borderId="0" xfId="0" applyNumberFormat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/>
    <xf numFmtId="4" fontId="8" fillId="0" borderId="0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164" fontId="7" fillId="0" borderId="0" xfId="0" applyNumberFormat="1" applyFont="1"/>
    <xf numFmtId="4" fontId="10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/>
    <xf numFmtId="0" fontId="6" fillId="0" borderId="0" xfId="0" applyFont="1"/>
    <xf numFmtId="4" fontId="12" fillId="0" borderId="0" xfId="0" applyNumberFormat="1" applyFont="1" applyFill="1" applyBorder="1"/>
    <xf numFmtId="0" fontId="12" fillId="0" borderId="0" xfId="0" applyFont="1" applyFill="1" applyBorder="1"/>
    <xf numFmtId="4" fontId="13" fillId="0" borderId="0" xfId="0" applyNumberFormat="1" applyFont="1" applyFill="1" applyBorder="1"/>
    <xf numFmtId="0" fontId="14" fillId="2" borderId="0" xfId="0" applyFont="1" applyFill="1"/>
    <xf numFmtId="164" fontId="14" fillId="2" borderId="0" xfId="0" applyNumberFormat="1" applyFont="1" applyFill="1"/>
    <xf numFmtId="4" fontId="14" fillId="2" borderId="0" xfId="0" applyNumberFormat="1" applyFont="1" applyFill="1" applyBorder="1"/>
    <xf numFmtId="0" fontId="14" fillId="2" borderId="0" xfId="0" applyFont="1" applyFill="1" applyBorder="1"/>
    <xf numFmtId="4" fontId="15" fillId="2" borderId="0" xfId="0" applyNumberFormat="1" applyFont="1" applyFill="1" applyBorder="1"/>
    <xf numFmtId="4" fontId="16" fillId="0" borderId="0" xfId="0" applyNumberFormat="1" applyFont="1" applyFill="1" applyBorder="1"/>
    <xf numFmtId="4" fontId="6" fillId="0" borderId="0" xfId="0" applyNumberFormat="1" applyFont="1"/>
    <xf numFmtId="4" fontId="0" fillId="0" borderId="0" xfId="0" applyNumberFormat="1"/>
    <xf numFmtId="3" fontId="0" fillId="0" borderId="0" xfId="0" applyNumberFormat="1" applyFill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0" fillId="0" borderId="0" xfId="0" applyNumberFormat="1" applyFill="1"/>
    <xf numFmtId="0" fontId="0" fillId="0" borderId="0" xfId="0" applyFill="1"/>
    <xf numFmtId="0" fontId="16" fillId="0" borderId="0" xfId="0" applyFont="1"/>
    <xf numFmtId="4" fontId="6" fillId="0" borderId="0" xfId="0" applyNumberFormat="1" applyFont="1" applyFill="1"/>
    <xf numFmtId="0" fontId="6" fillId="0" borderId="0" xfId="0" applyFont="1" applyFill="1"/>
    <xf numFmtId="4" fontId="3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left"/>
    </xf>
    <xf numFmtId="0" fontId="1" fillId="0" borderId="0" xfId="0" applyFont="1"/>
    <xf numFmtId="4" fontId="16" fillId="0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Fill="1"/>
    <xf numFmtId="0" fontId="2" fillId="0" borderId="0" xfId="0" applyFont="1" applyFill="1"/>
    <xf numFmtId="0" fontId="14" fillId="3" borderId="0" xfId="0" applyFont="1" applyFill="1"/>
    <xf numFmtId="164" fontId="14" fillId="3" borderId="0" xfId="0" applyNumberFormat="1" applyFont="1" applyFill="1"/>
    <xf numFmtId="4" fontId="14" fillId="3" borderId="0" xfId="0" applyNumberFormat="1" applyFont="1" applyFill="1" applyBorder="1"/>
    <xf numFmtId="0" fontId="14" fillId="3" borderId="0" xfId="0" applyFont="1" applyFill="1" applyBorder="1"/>
    <xf numFmtId="4" fontId="15" fillId="3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0" fillId="0" borderId="0" xfId="0" applyNumberFormat="1" applyFont="1"/>
    <xf numFmtId="4" fontId="12" fillId="0" borderId="0" xfId="0" applyNumberFormat="1" applyFont="1"/>
    <xf numFmtId="4" fontId="14" fillId="3" borderId="0" xfId="0" applyNumberFormat="1" applyFont="1" applyFill="1"/>
    <xf numFmtId="4" fontId="1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pen/Documents/Vingtor/2018/Regnskap/Kvartalsregnskap%204%20-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Flyplass"/>
      <sheetName val="Medlemspleie"/>
      <sheetName val="Stevner"/>
      <sheetName val="Klubbadministrasjon"/>
      <sheetName val="Bankkostnader"/>
      <sheetName val="Samlesummer"/>
      <sheetName val="Budsjett mot regnskap"/>
      <sheetName val="Budsjett 2018"/>
      <sheetName val="Kommentarer"/>
      <sheetName val="Stevneoppgjør"/>
    </sheetNames>
    <sheetDataSet>
      <sheetData sheetId="0"/>
      <sheetData sheetId="1">
        <row r="40">
          <cell r="M40">
            <v>879.6</v>
          </cell>
        </row>
      </sheetData>
      <sheetData sheetId="2">
        <row r="29">
          <cell r="C29">
            <v>2100</v>
          </cell>
          <cell r="E29">
            <v>1285.3900000000001</v>
          </cell>
          <cell r="G29">
            <v>0</v>
          </cell>
          <cell r="I29">
            <v>0</v>
          </cell>
          <cell r="J29">
            <v>3067.44</v>
          </cell>
          <cell r="K29">
            <v>500</v>
          </cell>
        </row>
      </sheetData>
      <sheetData sheetId="3">
        <row r="29">
          <cell r="C29">
            <v>0</v>
          </cell>
          <cell r="E29">
            <v>3524.12</v>
          </cell>
          <cell r="F29">
            <v>6793.2300000000005</v>
          </cell>
          <cell r="G29">
            <v>1752</v>
          </cell>
          <cell r="I29">
            <v>0</v>
          </cell>
          <cell r="K29">
            <v>269</v>
          </cell>
          <cell r="N29">
            <v>6750</v>
          </cell>
        </row>
      </sheetData>
      <sheetData sheetId="4">
        <row r="34">
          <cell r="C34">
            <v>811.25</v>
          </cell>
          <cell r="E34">
            <v>1607</v>
          </cell>
          <cell r="G34">
            <v>1810</v>
          </cell>
          <cell r="H34">
            <v>38670</v>
          </cell>
          <cell r="I34">
            <v>0</v>
          </cell>
          <cell r="K34">
            <v>728.6</v>
          </cell>
          <cell r="L34">
            <v>0</v>
          </cell>
          <cell r="N34">
            <v>11060.74</v>
          </cell>
        </row>
      </sheetData>
      <sheetData sheetId="5">
        <row r="29">
          <cell r="C29">
            <v>350.5</v>
          </cell>
          <cell r="F29">
            <v>25.28</v>
          </cell>
          <cell r="G29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D20EA-8A42-4E5C-AFAF-2BDFC61E4CA7}">
  <dimension ref="A1:K60"/>
  <sheetViews>
    <sheetView workbookViewId="0">
      <selection sqref="A1:I60"/>
    </sheetView>
  </sheetViews>
  <sheetFormatPr baseColWidth="10" defaultRowHeight="15" x14ac:dyDescent="0.25"/>
  <sheetData>
    <row r="1" spans="1:11" ht="15.75" x14ac:dyDescent="0.25">
      <c r="A1" s="1"/>
      <c r="B1" s="2"/>
      <c r="C1" s="2"/>
      <c r="D1" s="53"/>
      <c r="E1" s="53"/>
      <c r="F1" s="53"/>
      <c r="G1" s="53"/>
      <c r="H1" s="54"/>
      <c r="I1" s="54"/>
      <c r="J1" s="54"/>
      <c r="K1" s="54"/>
    </row>
    <row r="2" spans="1:11" ht="18.75" x14ac:dyDescent="0.3">
      <c r="A2" s="3"/>
      <c r="B2" s="3"/>
      <c r="C2" s="55" t="s">
        <v>0</v>
      </c>
      <c r="D2" s="55"/>
      <c r="E2" s="4"/>
      <c r="F2" s="56" t="s">
        <v>1</v>
      </c>
      <c r="G2" s="56"/>
      <c r="H2" s="5"/>
      <c r="I2" s="6" t="s">
        <v>2</v>
      </c>
      <c r="J2" s="5"/>
      <c r="K2" s="5"/>
    </row>
    <row r="3" spans="1:11" ht="18.75" x14ac:dyDescent="0.3">
      <c r="C3" s="7" t="s">
        <v>3</v>
      </c>
      <c r="D3" t="s">
        <v>4</v>
      </c>
      <c r="E3" s="8"/>
      <c r="F3" s="7" t="s">
        <v>3</v>
      </c>
      <c r="G3" t="s">
        <v>4</v>
      </c>
      <c r="H3" s="9"/>
      <c r="I3" s="6"/>
      <c r="J3" s="9"/>
      <c r="K3" s="5"/>
    </row>
    <row r="4" spans="1:11" ht="15.75" x14ac:dyDescent="0.25">
      <c r="A4" s="10" t="s">
        <v>5</v>
      </c>
      <c r="C4" s="7"/>
      <c r="E4" s="8"/>
      <c r="F4" s="8"/>
      <c r="G4" s="8"/>
      <c r="H4" s="9"/>
      <c r="I4" s="9"/>
      <c r="J4" s="9"/>
      <c r="K4" s="5"/>
    </row>
    <row r="5" spans="1:11" x14ac:dyDescent="0.25">
      <c r="B5" t="s">
        <v>6</v>
      </c>
      <c r="C5" s="7">
        <v>45000</v>
      </c>
      <c r="E5" s="8"/>
      <c r="F5" s="8">
        <f>[1]Klubbadministrasjon!H34</f>
        <v>38670</v>
      </c>
      <c r="G5" s="8"/>
      <c r="H5" s="9"/>
      <c r="I5" s="11">
        <f>F5-C5</f>
        <v>-6330</v>
      </c>
      <c r="J5" s="9"/>
      <c r="K5" s="12" t="s">
        <v>7</v>
      </c>
    </row>
    <row r="6" spans="1:11" x14ac:dyDescent="0.25">
      <c r="B6" t="s">
        <v>8</v>
      </c>
      <c r="C6" s="7">
        <v>3000</v>
      </c>
      <c r="E6" s="4"/>
      <c r="F6" s="8">
        <f>[1]Klubbadministrasjon!L34</f>
        <v>0</v>
      </c>
      <c r="G6" s="4"/>
      <c r="H6" s="5"/>
      <c r="I6" s="11">
        <f>F6-C6</f>
        <v>-3000</v>
      </c>
      <c r="J6" s="5"/>
      <c r="K6" s="5"/>
    </row>
    <row r="7" spans="1:11" x14ac:dyDescent="0.25">
      <c r="B7" t="s">
        <v>9</v>
      </c>
      <c r="C7" s="7">
        <v>8000</v>
      </c>
      <c r="E7" s="8"/>
      <c r="F7" s="8">
        <f>[1]Klubbadministrasjon!N34</f>
        <v>11060.74</v>
      </c>
      <c r="G7" s="8"/>
      <c r="H7" s="9"/>
      <c r="I7" s="8">
        <f>F7-C7</f>
        <v>3060.74</v>
      </c>
      <c r="J7" s="5"/>
      <c r="K7" s="5"/>
    </row>
    <row r="8" spans="1:11" x14ac:dyDescent="0.25">
      <c r="C8" s="7"/>
      <c r="E8" s="4"/>
      <c r="F8" s="4"/>
      <c r="G8" s="4"/>
      <c r="H8" s="5"/>
      <c r="I8" s="13"/>
      <c r="J8" s="5"/>
      <c r="K8" s="5"/>
    </row>
    <row r="9" spans="1:11" ht="15.75" x14ac:dyDescent="0.25">
      <c r="A9" s="10" t="s">
        <v>10</v>
      </c>
      <c r="B9" s="10"/>
      <c r="C9" s="14"/>
      <c r="D9" s="10"/>
      <c r="E9" s="15"/>
      <c r="F9" s="15"/>
      <c r="G9" s="15"/>
      <c r="H9" s="16"/>
      <c r="I9" s="17"/>
      <c r="J9" s="16"/>
      <c r="K9" s="5"/>
    </row>
    <row r="10" spans="1:11" ht="15.75" x14ac:dyDescent="0.25">
      <c r="B10" t="s">
        <v>11</v>
      </c>
      <c r="C10" s="7">
        <v>1000</v>
      </c>
      <c r="E10" s="15"/>
      <c r="F10" s="8">
        <f>[1]Medlemspleie!J29</f>
        <v>3067.44</v>
      </c>
      <c r="G10" s="15"/>
      <c r="H10" s="16"/>
      <c r="I10" s="8">
        <f>F10-C10</f>
        <v>2067.44</v>
      </c>
      <c r="J10" s="16"/>
      <c r="K10" s="5"/>
    </row>
    <row r="11" spans="1:11" x14ac:dyDescent="0.25">
      <c r="C11" s="7"/>
      <c r="E11" s="4"/>
      <c r="F11" s="4"/>
      <c r="G11" s="4"/>
      <c r="H11" s="5"/>
      <c r="I11" s="13"/>
      <c r="J11" s="5"/>
      <c r="K11" s="5"/>
    </row>
    <row r="12" spans="1:11" ht="15.75" x14ac:dyDescent="0.25">
      <c r="A12" s="10" t="s">
        <v>12</v>
      </c>
      <c r="B12" s="10"/>
      <c r="C12" s="14"/>
      <c r="D12" s="10"/>
      <c r="E12" s="4"/>
      <c r="F12" s="4"/>
      <c r="G12" s="4"/>
      <c r="H12" s="5"/>
      <c r="I12" s="13"/>
      <c r="J12" s="5"/>
      <c r="K12" s="5"/>
    </row>
    <row r="13" spans="1:11" x14ac:dyDescent="0.25">
      <c r="B13" t="s">
        <v>13</v>
      </c>
      <c r="C13" s="7">
        <v>7600</v>
      </c>
      <c r="E13" s="4"/>
      <c r="F13" s="8">
        <f>[1]Stevner!F29+[1]Stevner!N29</f>
        <v>13543.23</v>
      </c>
      <c r="G13" s="4"/>
      <c r="H13" s="5"/>
      <c r="I13" s="8">
        <f>F13-C13</f>
        <v>5943.23</v>
      </c>
      <c r="J13" s="5"/>
      <c r="K13" s="5"/>
    </row>
    <row r="14" spans="1:11" x14ac:dyDescent="0.25">
      <c r="C14" s="7"/>
      <c r="E14" s="4"/>
      <c r="F14" s="4"/>
      <c r="G14" s="4"/>
      <c r="H14" s="5"/>
      <c r="I14" s="11"/>
      <c r="J14" s="5"/>
      <c r="K14" s="5"/>
    </row>
    <row r="15" spans="1:11" ht="15.75" x14ac:dyDescent="0.25">
      <c r="A15" s="18" t="s">
        <v>14</v>
      </c>
      <c r="C15" s="7"/>
      <c r="E15" s="4"/>
      <c r="F15" s="4"/>
      <c r="G15" s="4"/>
      <c r="H15" s="5"/>
      <c r="I15" s="11"/>
      <c r="J15" s="5"/>
      <c r="K15" s="5"/>
    </row>
    <row r="16" spans="1:11" ht="15.75" x14ac:dyDescent="0.25">
      <c r="A16" s="18"/>
      <c r="B16" s="19" t="s">
        <v>15</v>
      </c>
      <c r="C16" s="7">
        <v>100</v>
      </c>
      <c r="E16" s="4"/>
      <c r="F16" s="4">
        <f>[1]Bankkostnader!F29</f>
        <v>25.28</v>
      </c>
      <c r="G16" s="4"/>
      <c r="H16" s="5"/>
      <c r="I16" s="11">
        <f>F16-C16</f>
        <v>-74.72</v>
      </c>
      <c r="J16" s="5"/>
      <c r="K16" s="5"/>
    </row>
    <row r="17" spans="1:11" x14ac:dyDescent="0.25">
      <c r="C17" s="7"/>
      <c r="E17" s="4"/>
      <c r="F17" s="4"/>
      <c r="G17" s="4"/>
      <c r="H17" s="5"/>
      <c r="I17" s="13"/>
      <c r="J17" s="5"/>
      <c r="K17" s="5"/>
    </row>
    <row r="18" spans="1:11" ht="15.75" x14ac:dyDescent="0.25">
      <c r="A18" s="10" t="s">
        <v>16</v>
      </c>
      <c r="B18" s="10"/>
      <c r="C18" s="14">
        <f>SUM(C5:C17)</f>
        <v>64700</v>
      </c>
      <c r="D18" s="10"/>
      <c r="E18" s="4"/>
      <c r="F18" s="20">
        <f>SUM(F5:F16)</f>
        <v>66366.69</v>
      </c>
      <c r="G18" s="20"/>
      <c r="H18" s="21"/>
      <c r="I18" s="22">
        <f>F18-C18</f>
        <v>1666.6900000000023</v>
      </c>
      <c r="J18" s="5"/>
      <c r="K18" s="5"/>
    </row>
    <row r="19" spans="1:11" x14ac:dyDescent="0.25">
      <c r="C19" s="7"/>
      <c r="E19" s="4"/>
      <c r="F19" s="4"/>
      <c r="G19" s="4"/>
      <c r="H19" s="5"/>
      <c r="I19" s="5"/>
      <c r="J19" s="5"/>
      <c r="K19" s="5"/>
    </row>
    <row r="20" spans="1:11" x14ac:dyDescent="0.25">
      <c r="A20" s="23" t="s">
        <v>17</v>
      </c>
      <c r="B20" s="23"/>
      <c r="C20" s="24"/>
      <c r="D20" s="23"/>
      <c r="E20" s="25"/>
      <c r="F20" s="25">
        <f>[1]Flyplass!R40</f>
        <v>0</v>
      </c>
      <c r="G20" s="25">
        <f>[1]Flyplass!Q40</f>
        <v>0</v>
      </c>
      <c r="H20" s="26"/>
      <c r="I20" s="27">
        <f>F20-G20</f>
        <v>0</v>
      </c>
      <c r="J20" s="26" t="s">
        <v>18</v>
      </c>
      <c r="K20" s="26"/>
    </row>
    <row r="21" spans="1:11" x14ac:dyDescent="0.25">
      <c r="C21" s="7"/>
      <c r="E21" s="4"/>
      <c r="F21" s="4"/>
      <c r="G21" s="4"/>
      <c r="H21" s="5"/>
      <c r="I21" s="5"/>
      <c r="J21" s="5"/>
      <c r="K21" s="5"/>
    </row>
    <row r="22" spans="1:11" ht="15.75" x14ac:dyDescent="0.25">
      <c r="A22" s="10" t="s">
        <v>19</v>
      </c>
      <c r="B22" s="10"/>
      <c r="C22" s="14"/>
      <c r="D22" s="10"/>
      <c r="E22" s="4"/>
      <c r="F22" s="4"/>
      <c r="G22" s="4"/>
      <c r="H22" s="5"/>
      <c r="I22" s="5"/>
      <c r="J22" s="5"/>
      <c r="K22" s="5"/>
    </row>
    <row r="23" spans="1:11" x14ac:dyDescent="0.25">
      <c r="B23" t="s">
        <v>20</v>
      </c>
      <c r="C23" s="7"/>
      <c r="D23">
        <v>18500</v>
      </c>
      <c r="E23" s="4"/>
      <c r="F23" s="4"/>
      <c r="G23" s="4">
        <f>[1]Flyplass!C40</f>
        <v>0</v>
      </c>
      <c r="H23" s="5"/>
      <c r="I23" s="4">
        <f t="shared" ref="I23:I28" si="0">D23-G23</f>
        <v>18500</v>
      </c>
      <c r="J23" s="5"/>
      <c r="K23" s="12" t="s">
        <v>21</v>
      </c>
    </row>
    <row r="24" spans="1:11" x14ac:dyDescent="0.25">
      <c r="B24" t="s">
        <v>22</v>
      </c>
      <c r="C24" s="7"/>
      <c r="D24">
        <v>14600</v>
      </c>
      <c r="E24" s="4"/>
      <c r="F24" s="4"/>
      <c r="G24" s="4">
        <f>[1]Flyplass!E40</f>
        <v>0</v>
      </c>
      <c r="H24" s="5"/>
      <c r="I24" s="28">
        <f t="shared" si="0"/>
        <v>14600</v>
      </c>
      <c r="J24" s="5"/>
      <c r="K24" s="5"/>
    </row>
    <row r="25" spans="1:11" x14ac:dyDescent="0.25">
      <c r="B25" t="s">
        <v>23</v>
      </c>
      <c r="C25" s="7"/>
      <c r="D25">
        <v>2500</v>
      </c>
      <c r="E25" s="4"/>
      <c r="F25" s="4"/>
      <c r="G25" s="4">
        <f>[1]Flyplass!G40</f>
        <v>0</v>
      </c>
      <c r="H25" s="5"/>
      <c r="I25" s="11">
        <f t="shared" si="0"/>
        <v>2500</v>
      </c>
      <c r="J25" s="5"/>
      <c r="K25" s="5"/>
    </row>
    <row r="26" spans="1:11" x14ac:dyDescent="0.25">
      <c r="B26" t="s">
        <v>24</v>
      </c>
      <c r="C26" s="7"/>
      <c r="D26">
        <v>2250</v>
      </c>
      <c r="E26" s="4"/>
      <c r="F26" s="4"/>
      <c r="G26" s="4">
        <f>[1]Flyplass!K40</f>
        <v>0</v>
      </c>
      <c r="H26" s="5"/>
      <c r="I26" s="28">
        <f t="shared" si="0"/>
        <v>2250</v>
      </c>
      <c r="J26" s="5"/>
      <c r="K26" s="5"/>
    </row>
    <row r="27" spans="1:11" x14ac:dyDescent="0.25">
      <c r="B27" t="s">
        <v>25</v>
      </c>
      <c r="C27" s="7"/>
      <c r="D27">
        <v>5000</v>
      </c>
      <c r="E27" s="4"/>
      <c r="F27" s="4"/>
      <c r="G27" s="4">
        <f>[1]Flyplass!M40</f>
        <v>879.6</v>
      </c>
      <c r="H27" s="5"/>
      <c r="I27" s="11">
        <f t="shared" si="0"/>
        <v>4120.3999999999996</v>
      </c>
      <c r="J27" s="5"/>
      <c r="K27" s="5"/>
    </row>
    <row r="28" spans="1:11" x14ac:dyDescent="0.25">
      <c r="B28" t="s">
        <v>26</v>
      </c>
      <c r="C28" s="7"/>
      <c r="D28">
        <v>0</v>
      </c>
      <c r="E28" s="4"/>
      <c r="F28" s="4"/>
      <c r="G28" s="4">
        <f>[1]Flyplass!O40</f>
        <v>0</v>
      </c>
      <c r="H28" s="5"/>
      <c r="I28" s="28">
        <f t="shared" si="0"/>
        <v>0</v>
      </c>
      <c r="J28" s="5"/>
      <c r="K28" s="5"/>
    </row>
    <row r="29" spans="1:11" x14ac:dyDescent="0.25">
      <c r="C29" s="7"/>
      <c r="E29" s="4"/>
      <c r="F29" s="4"/>
      <c r="G29" s="4"/>
      <c r="H29" s="5"/>
      <c r="I29" s="5"/>
      <c r="J29" s="5"/>
      <c r="K29" s="5"/>
    </row>
    <row r="30" spans="1:11" ht="15.75" x14ac:dyDescent="0.25">
      <c r="A30" s="10" t="s">
        <v>10</v>
      </c>
      <c r="B30" s="10"/>
      <c r="C30" s="14"/>
      <c r="D30" s="10"/>
      <c r="E30" s="4"/>
      <c r="F30" s="4"/>
      <c r="G30" s="4"/>
      <c r="H30" s="5"/>
      <c r="I30" s="5"/>
      <c r="J30" s="5"/>
      <c r="K30" s="5"/>
    </row>
    <row r="31" spans="1:11" x14ac:dyDescent="0.25">
      <c r="B31" s="19" t="s">
        <v>20</v>
      </c>
      <c r="C31" s="7"/>
      <c r="D31">
        <v>5000</v>
      </c>
      <c r="E31" s="4"/>
      <c r="F31" s="4"/>
      <c r="G31" s="4">
        <f>[1]Medlemspleie!C29</f>
        <v>2100</v>
      </c>
      <c r="H31" s="5"/>
      <c r="I31" s="4">
        <f>D31-G31</f>
        <v>2900</v>
      </c>
      <c r="J31" s="5"/>
      <c r="K31" s="5"/>
    </row>
    <row r="32" spans="1:11" ht="15.75" x14ac:dyDescent="0.25">
      <c r="B32" s="29" t="s">
        <v>27</v>
      </c>
      <c r="C32" s="30"/>
      <c r="D32" s="31">
        <v>2000</v>
      </c>
      <c r="E32" s="32"/>
      <c r="F32" s="32"/>
      <c r="G32" s="4">
        <f>[1]Medlemspleie!E29</f>
        <v>1285.3900000000001</v>
      </c>
      <c r="H32" s="33"/>
      <c r="I32" s="28">
        <f>D32-G32</f>
        <v>714.6099999999999</v>
      </c>
      <c r="J32" s="33"/>
      <c r="K32" s="33"/>
    </row>
    <row r="33" spans="1:11" ht="15.75" x14ac:dyDescent="0.25">
      <c r="B33" s="19" t="s">
        <v>28</v>
      </c>
      <c r="C33" s="7"/>
      <c r="D33">
        <v>2000</v>
      </c>
      <c r="E33" s="32"/>
      <c r="F33" s="32"/>
      <c r="G33" s="4">
        <f>[1]Medlemspleie!G29</f>
        <v>0</v>
      </c>
      <c r="H33" s="33"/>
      <c r="I33" s="28">
        <f>D33-G33</f>
        <v>2000</v>
      </c>
      <c r="J33" s="33"/>
      <c r="K33" s="33"/>
    </row>
    <row r="34" spans="1:11" ht="15.75" x14ac:dyDescent="0.25">
      <c r="B34" s="19" t="s">
        <v>11</v>
      </c>
      <c r="C34" s="7"/>
      <c r="D34">
        <v>0</v>
      </c>
      <c r="E34" s="32"/>
      <c r="F34" s="32"/>
      <c r="G34" s="4">
        <f>[1]Medlemspleie!I29</f>
        <v>0</v>
      </c>
      <c r="H34" s="33"/>
      <c r="I34" s="28">
        <f>D34-G34</f>
        <v>0</v>
      </c>
      <c r="J34" s="33"/>
      <c r="K34" s="33"/>
    </row>
    <row r="35" spans="1:11" ht="15.75" x14ac:dyDescent="0.25">
      <c r="B35" s="19" t="s">
        <v>25</v>
      </c>
      <c r="C35" s="7"/>
      <c r="D35">
        <v>500</v>
      </c>
      <c r="E35" s="32"/>
      <c r="F35" s="32"/>
      <c r="G35" s="4">
        <f>[1]Medlemspleie!K29</f>
        <v>500</v>
      </c>
      <c r="H35" s="33"/>
      <c r="I35" s="28">
        <f>D35-G35</f>
        <v>0</v>
      </c>
      <c r="J35" s="33"/>
      <c r="K35" s="33"/>
    </row>
    <row r="36" spans="1:11" ht="15.75" x14ac:dyDescent="0.25">
      <c r="C36" s="7"/>
      <c r="E36" s="32"/>
      <c r="F36" s="32"/>
      <c r="G36" s="32"/>
      <c r="H36" s="33"/>
      <c r="I36" s="33"/>
      <c r="J36" s="33"/>
      <c r="K36" s="33"/>
    </row>
    <row r="37" spans="1:11" ht="15.75" x14ac:dyDescent="0.25">
      <c r="A37" s="10" t="s">
        <v>12</v>
      </c>
      <c r="B37" s="10"/>
      <c r="C37" s="14"/>
      <c r="D37" s="10"/>
      <c r="E37" s="4"/>
      <c r="F37" s="34"/>
      <c r="G37" s="34"/>
      <c r="H37" s="35"/>
      <c r="I37" s="35"/>
      <c r="J37" s="35"/>
      <c r="K37" s="35"/>
    </row>
    <row r="38" spans="1:11" ht="15.75" x14ac:dyDescent="0.25">
      <c r="A38" s="10"/>
      <c r="B38" s="36" t="s">
        <v>20</v>
      </c>
      <c r="C38" s="14"/>
      <c r="D38" s="36">
        <v>0</v>
      </c>
      <c r="E38" s="8"/>
      <c r="F38" s="37"/>
      <c r="G38" s="37">
        <f>[1]Stevner!C29</f>
        <v>0</v>
      </c>
      <c r="H38" s="38"/>
      <c r="I38" s="4">
        <f>D38-G38</f>
        <v>0</v>
      </c>
      <c r="J38" s="35"/>
      <c r="K38" s="35"/>
    </row>
    <row r="39" spans="1:11" x14ac:dyDescent="0.25">
      <c r="B39" s="19" t="s">
        <v>29</v>
      </c>
      <c r="C39" s="7"/>
      <c r="D39">
        <v>2500</v>
      </c>
      <c r="E39" s="4"/>
      <c r="F39" s="34"/>
      <c r="G39" s="37">
        <f>[1]Stevner!E29</f>
        <v>3524.12</v>
      </c>
      <c r="H39" s="35"/>
      <c r="I39" s="11">
        <f>D39-G39</f>
        <v>-1024.1199999999999</v>
      </c>
      <c r="J39" s="35"/>
      <c r="K39" s="35"/>
    </row>
    <row r="40" spans="1:11" x14ac:dyDescent="0.25">
      <c r="B40" s="19" t="s">
        <v>30</v>
      </c>
      <c r="C40" s="7"/>
      <c r="D40">
        <v>2000</v>
      </c>
      <c r="E40" s="4"/>
      <c r="F40" s="34"/>
      <c r="G40" s="37">
        <f>[1]Stevner!G29</f>
        <v>1752</v>
      </c>
      <c r="H40" s="35"/>
      <c r="I40" s="28">
        <f>D40-G40</f>
        <v>248</v>
      </c>
      <c r="J40" s="35"/>
      <c r="K40" s="35"/>
    </row>
    <row r="41" spans="1:11" x14ac:dyDescent="0.25">
      <c r="B41" s="19" t="s">
        <v>31</v>
      </c>
      <c r="C41" s="7"/>
      <c r="D41">
        <v>750</v>
      </c>
      <c r="E41" s="4"/>
      <c r="F41" s="34"/>
      <c r="G41" s="37">
        <f>[1]Stevner!I29</f>
        <v>0</v>
      </c>
      <c r="H41" s="35"/>
      <c r="I41" s="4">
        <f>D41-G41</f>
        <v>750</v>
      </c>
      <c r="J41" s="35"/>
      <c r="K41" s="35"/>
    </row>
    <row r="42" spans="1:11" x14ac:dyDescent="0.25">
      <c r="B42" s="19" t="s">
        <v>25</v>
      </c>
      <c r="C42" s="7"/>
      <c r="D42">
        <v>0</v>
      </c>
      <c r="E42" s="4"/>
      <c r="F42" s="34"/>
      <c r="G42" s="37">
        <f>[1]Stevner!K29</f>
        <v>269</v>
      </c>
      <c r="H42" s="35"/>
      <c r="I42" s="11">
        <f>D42-G42</f>
        <v>-269</v>
      </c>
      <c r="J42" s="35"/>
      <c r="K42" s="35"/>
    </row>
    <row r="43" spans="1:11" x14ac:dyDescent="0.25">
      <c r="C43" s="7"/>
      <c r="E43" s="4"/>
      <c r="F43" s="34"/>
      <c r="G43" s="34"/>
      <c r="H43" s="35"/>
      <c r="I43" s="35"/>
      <c r="J43" s="35"/>
      <c r="K43" s="35"/>
    </row>
    <row r="44" spans="1:11" x14ac:dyDescent="0.25">
      <c r="C44" s="7"/>
      <c r="E44" s="4"/>
      <c r="F44" s="34"/>
      <c r="G44" s="34"/>
      <c r="H44" s="35"/>
      <c r="I44" s="35"/>
      <c r="J44" s="35"/>
      <c r="K44" s="35"/>
    </row>
    <row r="45" spans="1:11" x14ac:dyDescent="0.25">
      <c r="C45" s="7"/>
      <c r="E45" s="4"/>
      <c r="F45" s="34"/>
      <c r="G45" s="34"/>
      <c r="H45" s="35"/>
      <c r="I45" s="35"/>
      <c r="J45" s="35"/>
      <c r="K45" s="35"/>
    </row>
    <row r="46" spans="1:11" ht="15.75" x14ac:dyDescent="0.25">
      <c r="A46" s="10" t="s">
        <v>5</v>
      </c>
      <c r="B46" s="10"/>
      <c r="C46" s="14"/>
      <c r="D46" s="10"/>
      <c r="E46" s="4"/>
      <c r="F46" s="34"/>
      <c r="G46" s="34"/>
      <c r="H46" s="35"/>
      <c r="I46" s="35"/>
      <c r="J46" s="35"/>
      <c r="K46" s="35"/>
    </row>
    <row r="47" spans="1:11" ht="15.75" x14ac:dyDescent="0.25">
      <c r="B47" s="19" t="s">
        <v>32</v>
      </c>
      <c r="C47" s="7"/>
      <c r="D47">
        <v>1000</v>
      </c>
      <c r="E47" s="39"/>
      <c r="F47" s="34"/>
      <c r="G47" s="34">
        <f>[1]Klubbadministrasjon!C34</f>
        <v>811.25</v>
      </c>
      <c r="H47" s="35"/>
      <c r="I47" s="4">
        <f>D47-G47</f>
        <v>188.75</v>
      </c>
      <c r="J47" s="35"/>
      <c r="K47" s="35"/>
    </row>
    <row r="48" spans="1:11" ht="15.75" x14ac:dyDescent="0.25">
      <c r="B48" s="19" t="s">
        <v>33</v>
      </c>
      <c r="C48" s="7"/>
      <c r="D48">
        <v>1400</v>
      </c>
      <c r="E48" s="39"/>
      <c r="F48" s="34"/>
      <c r="G48" s="34">
        <f>[1]Klubbadministrasjon!E34</f>
        <v>1607</v>
      </c>
      <c r="H48" s="35"/>
      <c r="I48" s="11">
        <f>D48-G48</f>
        <v>-207</v>
      </c>
      <c r="J48" s="35"/>
      <c r="K48" s="35"/>
    </row>
    <row r="49" spans="1:11" ht="15.75" x14ac:dyDescent="0.25">
      <c r="B49" t="s">
        <v>34</v>
      </c>
      <c r="C49" s="7"/>
      <c r="D49">
        <v>2300</v>
      </c>
      <c r="E49" s="39"/>
      <c r="F49" s="34"/>
      <c r="G49" s="34">
        <f>[1]Klubbadministrasjon!G34</f>
        <v>1810</v>
      </c>
      <c r="H49" s="35"/>
      <c r="I49" s="4">
        <f>D49-G49</f>
        <v>490</v>
      </c>
      <c r="J49" s="35"/>
      <c r="K49" s="35"/>
    </row>
    <row r="50" spans="1:11" ht="15.75" x14ac:dyDescent="0.25">
      <c r="B50" s="19" t="s">
        <v>35</v>
      </c>
      <c r="C50" s="7"/>
      <c r="D50">
        <v>0</v>
      </c>
      <c r="E50" s="39"/>
      <c r="F50" s="34"/>
      <c r="G50" s="34">
        <f>[1]Klubbadministrasjon!I34</f>
        <v>0</v>
      </c>
      <c r="H50" s="35"/>
      <c r="I50" s="4">
        <f>D50-G50</f>
        <v>0</v>
      </c>
      <c r="J50" s="35"/>
      <c r="K50" s="35"/>
    </row>
    <row r="51" spans="1:11" ht="15.75" x14ac:dyDescent="0.25">
      <c r="B51" s="19" t="s">
        <v>36</v>
      </c>
      <c r="C51" s="7"/>
      <c r="D51">
        <v>2000</v>
      </c>
      <c r="E51" s="40"/>
      <c r="F51" s="34"/>
      <c r="G51" s="34">
        <f>[1]Klubbadministrasjon!K34</f>
        <v>728.6</v>
      </c>
      <c r="H51" s="35"/>
      <c r="I51" s="28">
        <f>D51-G51</f>
        <v>1271.4000000000001</v>
      </c>
      <c r="J51" s="35"/>
      <c r="K51" s="35"/>
    </row>
    <row r="52" spans="1:11" ht="15.75" x14ac:dyDescent="0.25">
      <c r="C52" s="7"/>
      <c r="E52" s="39"/>
      <c r="F52" s="34"/>
      <c r="G52" s="34"/>
      <c r="H52" s="35"/>
      <c r="I52" s="35"/>
      <c r="J52" s="35"/>
      <c r="K52" s="35"/>
    </row>
    <row r="53" spans="1:11" ht="15.75" x14ac:dyDescent="0.25">
      <c r="A53" s="10" t="s">
        <v>37</v>
      </c>
      <c r="B53" s="10"/>
      <c r="C53" s="14"/>
      <c r="D53" s="10"/>
      <c r="E53" s="34"/>
      <c r="F53" s="34"/>
      <c r="G53" s="34"/>
      <c r="H53" s="35"/>
      <c r="I53" s="35"/>
      <c r="J53" s="35"/>
      <c r="K53" s="35"/>
    </row>
    <row r="54" spans="1:11" x14ac:dyDescent="0.25">
      <c r="B54" t="s">
        <v>38</v>
      </c>
      <c r="C54" s="7"/>
      <c r="D54">
        <v>400</v>
      </c>
      <c r="E54" s="34"/>
      <c r="F54" s="34"/>
      <c r="G54" s="34">
        <f>[1]Bankkostnader!C29</f>
        <v>350.5</v>
      </c>
      <c r="H54" s="35"/>
      <c r="I54" s="28">
        <f>D54-G54</f>
        <v>49.5</v>
      </c>
      <c r="J54" s="35"/>
      <c r="K54" s="35"/>
    </row>
    <row r="55" spans="1:11" x14ac:dyDescent="0.25">
      <c r="B55" s="19" t="s">
        <v>39</v>
      </c>
      <c r="C55" s="7"/>
      <c r="D55">
        <v>0</v>
      </c>
      <c r="E55" s="34"/>
      <c r="F55" s="34"/>
      <c r="G55" s="34">
        <f>[1]Bankkostnader!G29</f>
        <v>0</v>
      </c>
      <c r="H55" s="35"/>
      <c r="I55" s="28">
        <f>D55-G55</f>
        <v>0</v>
      </c>
      <c r="J55" s="35"/>
      <c r="K55" s="35"/>
    </row>
    <row r="56" spans="1:11" x14ac:dyDescent="0.25">
      <c r="A56" s="41"/>
      <c r="C56" s="7"/>
      <c r="E56" s="34"/>
      <c r="F56" s="34"/>
      <c r="G56" s="34"/>
      <c r="H56" s="35"/>
      <c r="I56" s="35"/>
      <c r="J56" s="35"/>
      <c r="K56" s="35"/>
    </row>
    <row r="57" spans="1:11" ht="15.75" x14ac:dyDescent="0.25">
      <c r="A57" s="10" t="s">
        <v>40</v>
      </c>
      <c r="B57" s="10"/>
      <c r="C57" s="14"/>
      <c r="D57" s="10">
        <f>SUM(D23:D55)</f>
        <v>64700</v>
      </c>
      <c r="E57" s="34"/>
      <c r="F57" s="34"/>
      <c r="G57" s="34">
        <f>SUM(G23:G55)</f>
        <v>15617.460000000001</v>
      </c>
      <c r="H57" s="35"/>
      <c r="I57" s="42">
        <f>D57-G57</f>
        <v>49082.54</v>
      </c>
      <c r="J57" s="35"/>
      <c r="K57" s="35"/>
    </row>
    <row r="58" spans="1:11" x14ac:dyDescent="0.25">
      <c r="A58" s="43"/>
      <c r="B58" s="30"/>
      <c r="C58" s="30"/>
      <c r="D58" s="34"/>
      <c r="E58" s="34"/>
      <c r="F58" s="34"/>
      <c r="G58" s="34"/>
      <c r="H58" s="35"/>
      <c r="I58" s="35"/>
      <c r="J58" s="35"/>
      <c r="K58" s="35"/>
    </row>
    <row r="59" spans="1:11" x14ac:dyDescent="0.25">
      <c r="A59" s="43"/>
      <c r="B59" s="30"/>
      <c r="C59" s="30"/>
      <c r="D59" s="34"/>
      <c r="E59" s="34"/>
      <c r="F59" s="34"/>
      <c r="G59" s="34"/>
      <c r="H59" s="35"/>
      <c r="I59" s="35"/>
      <c r="J59" s="35"/>
      <c r="K59" s="35"/>
    </row>
    <row r="60" spans="1:11" ht="15.75" x14ac:dyDescent="0.25">
      <c r="A60" s="44" t="s">
        <v>41</v>
      </c>
      <c r="B60" s="45"/>
      <c r="C60" s="45"/>
      <c r="D60" s="46"/>
      <c r="E60" s="46"/>
      <c r="F60" s="46"/>
      <c r="G60" s="46">
        <f>F18-G57</f>
        <v>50749.23</v>
      </c>
      <c r="H60" s="47"/>
      <c r="I60" s="47" t="s">
        <v>42</v>
      </c>
      <c r="J60" s="47"/>
      <c r="K60" s="47"/>
    </row>
  </sheetData>
  <mergeCells count="6">
    <mergeCell ref="D1:E1"/>
    <mergeCell ref="F1:G1"/>
    <mergeCell ref="H1:I1"/>
    <mergeCell ref="J1:K1"/>
    <mergeCell ref="C2:D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3121-CBF1-4D4E-B803-4A15D9BDDF45}">
  <dimension ref="A1:K62"/>
  <sheetViews>
    <sheetView tabSelected="1" workbookViewId="0">
      <pane ySplit="4" topLeftCell="A44" activePane="bottomLeft" state="frozen"/>
      <selection pane="bottomLeft" activeCell="O63" sqref="O63"/>
    </sheetView>
  </sheetViews>
  <sheetFormatPr baseColWidth="10" defaultRowHeight="15" x14ac:dyDescent="0.25"/>
  <cols>
    <col min="2" max="2" width="25.42578125" customWidth="1"/>
  </cols>
  <sheetData>
    <row r="1" spans="1:11" ht="15.75" x14ac:dyDescent="0.25">
      <c r="A1" s="1"/>
      <c r="B1" s="2"/>
      <c r="C1" s="2"/>
      <c r="D1" s="53"/>
      <c r="E1" s="53"/>
      <c r="F1" s="53"/>
      <c r="G1" s="53"/>
      <c r="H1" s="54"/>
      <c r="I1" s="54"/>
    </row>
    <row r="2" spans="1:11" ht="18.75" x14ac:dyDescent="0.3">
      <c r="A2" s="3"/>
      <c r="B2" s="3"/>
      <c r="C2" s="55" t="s">
        <v>0</v>
      </c>
      <c r="D2" s="55"/>
      <c r="E2" s="4"/>
      <c r="F2" s="56" t="s">
        <v>0</v>
      </c>
      <c r="G2" s="56"/>
      <c r="H2" s="5"/>
      <c r="I2" s="59" t="s">
        <v>43</v>
      </c>
      <c r="J2" s="59"/>
    </row>
    <row r="3" spans="1:11" ht="18.75" x14ac:dyDescent="0.3">
      <c r="A3" s="3"/>
      <c r="B3" s="3"/>
      <c r="C3" s="57">
        <v>2018</v>
      </c>
      <c r="D3" s="57"/>
      <c r="E3" s="4"/>
      <c r="F3" s="58">
        <v>2019</v>
      </c>
      <c r="G3" s="58"/>
      <c r="H3" s="5"/>
      <c r="I3" s="59" t="s">
        <v>44</v>
      </c>
      <c r="J3" s="59"/>
    </row>
    <row r="4" spans="1:11" ht="18.75" x14ac:dyDescent="0.3">
      <c r="C4" s="7" t="s">
        <v>3</v>
      </c>
      <c r="D4" t="s">
        <v>4</v>
      </c>
      <c r="E4" s="8"/>
      <c r="F4" s="7" t="s">
        <v>3</v>
      </c>
      <c r="G4" t="s">
        <v>4</v>
      </c>
      <c r="H4" s="9"/>
      <c r="I4" s="6"/>
    </row>
    <row r="5" spans="1:11" ht="15.75" x14ac:dyDescent="0.25">
      <c r="A5" s="10" t="s">
        <v>5</v>
      </c>
      <c r="C5" s="7"/>
      <c r="E5" s="8"/>
      <c r="F5" s="29"/>
      <c r="G5" s="29"/>
      <c r="H5" s="9"/>
      <c r="I5" s="9"/>
    </row>
    <row r="6" spans="1:11" x14ac:dyDescent="0.25">
      <c r="B6" t="s">
        <v>6</v>
      </c>
      <c r="C6" s="7">
        <v>45000</v>
      </c>
      <c r="E6" s="8"/>
      <c r="F6" s="29">
        <v>37000</v>
      </c>
      <c r="G6" s="29"/>
      <c r="H6" s="9"/>
      <c r="I6" s="11">
        <f>F6-C6</f>
        <v>-8000</v>
      </c>
      <c r="K6" t="s">
        <v>46</v>
      </c>
    </row>
    <row r="7" spans="1:11" x14ac:dyDescent="0.25">
      <c r="B7" t="s">
        <v>8</v>
      </c>
      <c r="C7" s="7">
        <v>3000</v>
      </c>
      <c r="E7" s="4"/>
      <c r="F7" s="29">
        <v>7500</v>
      </c>
      <c r="G7" s="30"/>
      <c r="H7" s="5"/>
      <c r="I7" s="8">
        <f>F7-C7</f>
        <v>4500</v>
      </c>
      <c r="K7" t="s">
        <v>59</v>
      </c>
    </row>
    <row r="8" spans="1:11" x14ac:dyDescent="0.25">
      <c r="B8" t="s">
        <v>9</v>
      </c>
      <c r="C8" s="7">
        <v>8000</v>
      </c>
      <c r="E8" s="8"/>
      <c r="F8" s="29">
        <v>11500</v>
      </c>
      <c r="G8" s="29"/>
      <c r="H8" s="9"/>
      <c r="I8" s="8">
        <f>F8-C8</f>
        <v>3500</v>
      </c>
    </row>
    <row r="9" spans="1:11" x14ac:dyDescent="0.25">
      <c r="C9" s="7"/>
      <c r="E9" s="4"/>
      <c r="F9" s="30"/>
      <c r="G9" s="30"/>
      <c r="H9" s="5"/>
      <c r="I9" s="13"/>
    </row>
    <row r="10" spans="1:11" ht="15.75" x14ac:dyDescent="0.25">
      <c r="A10" s="10" t="s">
        <v>10</v>
      </c>
      <c r="B10" s="10"/>
      <c r="C10" s="14"/>
      <c r="D10" s="10"/>
      <c r="E10" s="15"/>
      <c r="F10" s="60"/>
      <c r="G10" s="60"/>
      <c r="H10" s="16"/>
      <c r="I10" s="17"/>
    </row>
    <row r="11" spans="1:11" ht="15.75" x14ac:dyDescent="0.25">
      <c r="B11" t="s">
        <v>11</v>
      </c>
      <c r="C11" s="7">
        <v>1000</v>
      </c>
      <c r="E11" s="15"/>
      <c r="F11" s="29">
        <v>2000</v>
      </c>
      <c r="G11" s="60"/>
      <c r="H11" s="16"/>
      <c r="I11" s="8">
        <f>F11-C11</f>
        <v>1000</v>
      </c>
    </row>
    <row r="12" spans="1:11" x14ac:dyDescent="0.25">
      <c r="C12" s="7"/>
      <c r="E12" s="4"/>
      <c r="F12" s="30"/>
      <c r="G12" s="30"/>
      <c r="H12" s="5"/>
      <c r="I12" s="13"/>
    </row>
    <row r="13" spans="1:11" ht="15.75" x14ac:dyDescent="0.25">
      <c r="A13" s="10" t="s">
        <v>12</v>
      </c>
      <c r="B13" s="10"/>
      <c r="C13" s="14"/>
      <c r="D13" s="10"/>
      <c r="E13" s="4"/>
      <c r="F13" s="30"/>
      <c r="G13" s="30"/>
      <c r="H13" s="5"/>
      <c r="I13" s="13"/>
    </row>
    <row r="14" spans="1:11" x14ac:dyDescent="0.25">
      <c r="B14" t="s">
        <v>13</v>
      </c>
      <c r="C14" s="7">
        <v>7600</v>
      </c>
      <c r="E14" s="4"/>
      <c r="F14" s="29">
        <v>20000</v>
      </c>
      <c r="G14" s="30"/>
      <c r="H14" s="5"/>
      <c r="I14" s="8">
        <f>F14-C14</f>
        <v>12400</v>
      </c>
      <c r="K14" t="s">
        <v>45</v>
      </c>
    </row>
    <row r="15" spans="1:11" x14ac:dyDescent="0.25">
      <c r="C15" s="7"/>
      <c r="E15" s="4"/>
      <c r="F15" s="30"/>
      <c r="G15" s="30"/>
      <c r="H15" s="5"/>
      <c r="I15" s="11"/>
    </row>
    <row r="16" spans="1:11" ht="15.75" x14ac:dyDescent="0.25">
      <c r="A16" s="18" t="s">
        <v>14</v>
      </c>
      <c r="C16" s="7"/>
      <c r="E16" s="4"/>
      <c r="F16" s="30"/>
      <c r="G16" s="30"/>
      <c r="H16" s="5"/>
      <c r="I16" s="11"/>
    </row>
    <row r="17" spans="1:11" ht="15.75" x14ac:dyDescent="0.25">
      <c r="A17" s="18"/>
      <c r="B17" s="19" t="s">
        <v>15</v>
      </c>
      <c r="C17" s="7">
        <v>100</v>
      </c>
      <c r="E17" s="4"/>
      <c r="F17" s="30">
        <v>25</v>
      </c>
      <c r="G17" s="30"/>
      <c r="H17" s="5"/>
      <c r="I17" s="11">
        <f>F17-C17</f>
        <v>-75</v>
      </c>
    </row>
    <row r="18" spans="1:11" x14ac:dyDescent="0.25">
      <c r="C18" s="7"/>
      <c r="E18" s="4"/>
      <c r="F18" s="30"/>
      <c r="G18" s="30"/>
      <c r="H18" s="5"/>
      <c r="I18" s="13"/>
    </row>
    <row r="19" spans="1:11" ht="15.75" x14ac:dyDescent="0.25">
      <c r="A19" s="10" t="s">
        <v>16</v>
      </c>
      <c r="B19" s="10"/>
      <c r="C19" s="14">
        <f>SUM(C6:C18)</f>
        <v>64700</v>
      </c>
      <c r="D19" s="10"/>
      <c r="E19" s="4"/>
      <c r="F19" s="61">
        <f>SUM(F6:F17)</f>
        <v>78025</v>
      </c>
      <c r="G19" s="61"/>
      <c r="H19" s="21"/>
      <c r="I19" s="20">
        <f>F19-C19</f>
        <v>13325</v>
      </c>
    </row>
    <row r="20" spans="1:11" x14ac:dyDescent="0.25">
      <c r="C20" s="7"/>
      <c r="E20" s="4"/>
      <c r="F20" s="30"/>
      <c r="G20" s="30"/>
      <c r="H20" s="5"/>
      <c r="I20" s="5"/>
    </row>
    <row r="21" spans="1:11" x14ac:dyDescent="0.25">
      <c r="A21" s="48"/>
      <c r="B21" s="48"/>
      <c r="C21" s="49"/>
      <c r="D21" s="48"/>
      <c r="E21" s="50"/>
      <c r="F21" s="62"/>
      <c r="G21" s="62"/>
      <c r="H21" s="51"/>
      <c r="I21" s="52"/>
    </row>
    <row r="22" spans="1:11" x14ac:dyDescent="0.25">
      <c r="C22" s="7"/>
      <c r="E22" s="4"/>
      <c r="F22" s="30"/>
      <c r="G22" s="30"/>
      <c r="H22" s="5"/>
      <c r="I22" s="5"/>
    </row>
    <row r="23" spans="1:11" ht="15.75" x14ac:dyDescent="0.25">
      <c r="A23" s="10" t="s">
        <v>19</v>
      </c>
      <c r="B23" s="10"/>
      <c r="C23" s="14"/>
      <c r="D23" s="10"/>
      <c r="E23" s="4"/>
      <c r="F23" s="30"/>
      <c r="H23" s="5"/>
      <c r="I23" s="5"/>
    </row>
    <row r="24" spans="1:11" x14ac:dyDescent="0.25">
      <c r="B24" t="s">
        <v>20</v>
      </c>
      <c r="C24" s="7"/>
      <c r="D24">
        <v>18500</v>
      </c>
      <c r="E24" s="4"/>
      <c r="F24" s="30"/>
      <c r="G24" s="30">
        <v>18500</v>
      </c>
      <c r="H24" s="5"/>
      <c r="I24" s="4">
        <f>G24-D24</f>
        <v>0</v>
      </c>
    </row>
    <row r="25" spans="1:11" x14ac:dyDescent="0.25">
      <c r="B25" t="s">
        <v>57</v>
      </c>
      <c r="C25" s="7"/>
      <c r="D25">
        <v>14600</v>
      </c>
      <c r="E25" s="4"/>
      <c r="F25" s="30"/>
      <c r="G25" s="30">
        <v>9000</v>
      </c>
      <c r="H25" s="5"/>
      <c r="I25" s="4">
        <f t="shared" ref="I25:I30" si="0">G25-D25</f>
        <v>-5600</v>
      </c>
      <c r="K25" t="s">
        <v>47</v>
      </c>
    </row>
    <row r="26" spans="1:11" x14ac:dyDescent="0.25">
      <c r="B26" t="s">
        <v>23</v>
      </c>
      <c r="C26" s="7"/>
      <c r="D26">
        <v>2500</v>
      </c>
      <c r="E26" s="4"/>
      <c r="F26" s="30"/>
      <c r="G26" s="30">
        <v>8000</v>
      </c>
      <c r="H26" s="5"/>
      <c r="I26" s="4">
        <f t="shared" si="0"/>
        <v>5500</v>
      </c>
      <c r="K26" t="s">
        <v>48</v>
      </c>
    </row>
    <row r="27" spans="1:11" x14ac:dyDescent="0.25">
      <c r="B27" t="s">
        <v>24</v>
      </c>
      <c r="C27" s="7"/>
      <c r="D27">
        <v>2250</v>
      </c>
      <c r="E27" s="4"/>
      <c r="F27" s="30"/>
      <c r="G27" s="30">
        <v>2000</v>
      </c>
      <c r="H27" s="5"/>
      <c r="I27" s="4">
        <f t="shared" si="0"/>
        <v>-250</v>
      </c>
    </row>
    <row r="28" spans="1:11" x14ac:dyDescent="0.25">
      <c r="B28" t="s">
        <v>25</v>
      </c>
      <c r="C28" s="7"/>
      <c r="D28">
        <v>5000</v>
      </c>
      <c r="E28" s="4"/>
      <c r="F28" s="30"/>
      <c r="G28" s="30">
        <v>9000</v>
      </c>
      <c r="H28" s="5"/>
      <c r="I28" s="4">
        <f t="shared" si="0"/>
        <v>4000</v>
      </c>
      <c r="K28" t="s">
        <v>56</v>
      </c>
    </row>
    <row r="29" spans="1:11" x14ac:dyDescent="0.25">
      <c r="B29" t="s">
        <v>54</v>
      </c>
      <c r="C29" s="7"/>
      <c r="D29">
        <v>0</v>
      </c>
      <c r="E29" s="4"/>
      <c r="F29" s="30"/>
      <c r="G29" s="30">
        <v>1000</v>
      </c>
      <c r="H29" s="5"/>
      <c r="I29" s="4">
        <f t="shared" si="0"/>
        <v>1000</v>
      </c>
      <c r="K29" t="s">
        <v>55</v>
      </c>
    </row>
    <row r="30" spans="1:11" x14ac:dyDescent="0.25">
      <c r="B30" t="s">
        <v>60</v>
      </c>
      <c r="C30" s="7"/>
      <c r="D30">
        <v>0</v>
      </c>
      <c r="E30" s="4"/>
      <c r="F30" s="30"/>
      <c r="G30" s="30">
        <v>1000</v>
      </c>
      <c r="H30" s="5"/>
      <c r="I30" s="4">
        <f t="shared" si="0"/>
        <v>1000</v>
      </c>
      <c r="K30" t="s">
        <v>61</v>
      </c>
    </row>
    <row r="31" spans="1:11" x14ac:dyDescent="0.25">
      <c r="C31" s="7"/>
      <c r="E31" s="4"/>
      <c r="F31" s="30"/>
      <c r="G31" s="30"/>
      <c r="H31" s="5"/>
      <c r="I31" s="5"/>
    </row>
    <row r="32" spans="1:11" ht="15.75" x14ac:dyDescent="0.25">
      <c r="A32" s="10" t="s">
        <v>10</v>
      </c>
      <c r="B32" s="10"/>
      <c r="C32" s="14"/>
      <c r="D32" s="10"/>
      <c r="E32" s="4"/>
      <c r="F32" s="30"/>
      <c r="G32" s="30"/>
      <c r="H32" s="5"/>
      <c r="I32" s="5"/>
    </row>
    <row r="33" spans="1:11" x14ac:dyDescent="0.25">
      <c r="B33" s="19" t="s">
        <v>20</v>
      </c>
      <c r="C33" s="7"/>
      <c r="D33">
        <v>5000</v>
      </c>
      <c r="E33" s="4"/>
      <c r="F33" s="30"/>
      <c r="G33" s="30">
        <v>4200</v>
      </c>
      <c r="H33" s="5"/>
      <c r="I33" s="4">
        <f>G33-D33</f>
        <v>-800</v>
      </c>
    </row>
    <row r="34" spans="1:11" ht="15.75" x14ac:dyDescent="0.25">
      <c r="B34" s="29" t="s">
        <v>27</v>
      </c>
      <c r="C34" s="30"/>
      <c r="D34" s="31">
        <v>2000</v>
      </c>
      <c r="E34" s="32"/>
      <c r="F34" s="45"/>
      <c r="G34" s="30">
        <v>2000</v>
      </c>
      <c r="H34" s="33"/>
      <c r="I34" s="4">
        <f t="shared" ref="I34:I37" si="1">G34-D34</f>
        <v>0</v>
      </c>
    </row>
    <row r="35" spans="1:11" ht="15.75" x14ac:dyDescent="0.25">
      <c r="B35" s="19" t="s">
        <v>28</v>
      </c>
      <c r="C35" s="7"/>
      <c r="D35">
        <v>2000</v>
      </c>
      <c r="E35" s="32"/>
      <c r="F35" s="45"/>
      <c r="G35" s="30">
        <v>2000</v>
      </c>
      <c r="H35" s="33"/>
      <c r="I35" s="4">
        <f t="shared" si="1"/>
        <v>0</v>
      </c>
    </row>
    <row r="36" spans="1:11" ht="15.75" x14ac:dyDescent="0.25">
      <c r="B36" s="19" t="s">
        <v>11</v>
      </c>
      <c r="C36" s="7"/>
      <c r="D36">
        <v>0</v>
      </c>
      <c r="E36" s="32"/>
      <c r="F36" s="45"/>
      <c r="G36" s="30">
        <f>[1]Medlemspleie!I28</f>
        <v>0</v>
      </c>
      <c r="H36" s="33"/>
      <c r="I36" s="4">
        <f t="shared" si="1"/>
        <v>0</v>
      </c>
    </row>
    <row r="37" spans="1:11" ht="15.75" x14ac:dyDescent="0.25">
      <c r="B37" s="19" t="s">
        <v>25</v>
      </c>
      <c r="C37" s="7"/>
      <c r="D37">
        <v>500</v>
      </c>
      <c r="E37" s="32"/>
      <c r="F37" s="45"/>
      <c r="G37" s="30">
        <f>[1]Medlemspleie!K28</f>
        <v>0</v>
      </c>
      <c r="H37" s="33"/>
      <c r="I37" s="4">
        <f t="shared" si="1"/>
        <v>-500</v>
      </c>
    </row>
    <row r="38" spans="1:11" ht="15.75" x14ac:dyDescent="0.25">
      <c r="C38" s="7"/>
      <c r="E38" s="32"/>
      <c r="F38" s="45"/>
      <c r="G38" s="45"/>
      <c r="H38" s="33"/>
      <c r="I38" s="33"/>
    </row>
    <row r="39" spans="1:11" ht="15.75" x14ac:dyDescent="0.25">
      <c r="A39" s="10" t="s">
        <v>12</v>
      </c>
      <c r="B39" s="10"/>
      <c r="C39" s="14"/>
      <c r="D39" s="10"/>
      <c r="E39" s="4"/>
      <c r="F39" s="30"/>
      <c r="G39" s="30"/>
      <c r="H39" s="35"/>
      <c r="I39" s="35"/>
    </row>
    <row r="40" spans="1:11" ht="15.75" x14ac:dyDescent="0.25">
      <c r="A40" s="10"/>
      <c r="B40" s="36" t="s">
        <v>20</v>
      </c>
      <c r="C40" s="14"/>
      <c r="D40" s="36">
        <v>0</v>
      </c>
      <c r="E40" s="8"/>
      <c r="F40" s="29"/>
      <c r="G40" s="29">
        <v>0</v>
      </c>
      <c r="H40" s="38"/>
      <c r="I40" s="4">
        <f t="shared" ref="I40:I44" si="2">G40-D40</f>
        <v>0</v>
      </c>
    </row>
    <row r="41" spans="1:11" x14ac:dyDescent="0.25">
      <c r="B41" s="19" t="s">
        <v>29</v>
      </c>
      <c r="C41" s="7"/>
      <c r="D41">
        <v>2500</v>
      </c>
      <c r="E41" s="4"/>
      <c r="F41" s="30"/>
      <c r="G41" s="29">
        <v>3500</v>
      </c>
      <c r="H41" s="35"/>
      <c r="I41" s="4">
        <f t="shared" si="2"/>
        <v>1000</v>
      </c>
      <c r="K41" t="s">
        <v>49</v>
      </c>
    </row>
    <row r="42" spans="1:11" x14ac:dyDescent="0.25">
      <c r="B42" s="19" t="s">
        <v>30</v>
      </c>
      <c r="C42" s="7"/>
      <c r="D42">
        <v>2000</v>
      </c>
      <c r="E42" s="4"/>
      <c r="F42" s="30"/>
      <c r="G42" s="29">
        <v>4000</v>
      </c>
      <c r="H42" s="35"/>
      <c r="I42" s="4">
        <f t="shared" si="2"/>
        <v>2000</v>
      </c>
      <c r="K42" t="s">
        <v>50</v>
      </c>
    </row>
    <row r="43" spans="1:11" x14ac:dyDescent="0.25">
      <c r="B43" s="19" t="s">
        <v>31</v>
      </c>
      <c r="C43" s="7"/>
      <c r="D43">
        <v>750</v>
      </c>
      <c r="E43" s="4"/>
      <c r="F43" s="30"/>
      <c r="G43" s="29">
        <v>2000</v>
      </c>
      <c r="H43" s="35"/>
      <c r="I43" s="4">
        <f t="shared" si="2"/>
        <v>1250</v>
      </c>
      <c r="K43" t="s">
        <v>51</v>
      </c>
    </row>
    <row r="44" spans="1:11" x14ac:dyDescent="0.25">
      <c r="B44" s="19" t="s">
        <v>25</v>
      </c>
      <c r="C44" s="7"/>
      <c r="D44">
        <v>0</v>
      </c>
      <c r="E44" s="4"/>
      <c r="F44" s="30"/>
      <c r="G44" s="29">
        <v>1000</v>
      </c>
      <c r="H44" s="35"/>
      <c r="I44" s="4">
        <f t="shared" si="2"/>
        <v>1000</v>
      </c>
      <c r="K44" t="s">
        <v>52</v>
      </c>
    </row>
    <row r="45" spans="1:11" x14ac:dyDescent="0.25">
      <c r="C45" s="7"/>
      <c r="E45" s="4"/>
      <c r="F45" s="30"/>
      <c r="G45" s="30"/>
      <c r="H45" s="35"/>
      <c r="I45" s="35"/>
    </row>
    <row r="46" spans="1:11" x14ac:dyDescent="0.25">
      <c r="C46" s="7"/>
      <c r="E46" s="4"/>
      <c r="F46" s="30"/>
      <c r="G46" s="30"/>
      <c r="H46" s="35"/>
      <c r="I46" s="35"/>
    </row>
    <row r="47" spans="1:11" x14ac:dyDescent="0.25">
      <c r="C47" s="7"/>
      <c r="E47" s="4"/>
      <c r="F47" s="30"/>
      <c r="G47" s="30"/>
      <c r="H47" s="35"/>
      <c r="I47" s="35"/>
    </row>
    <row r="48" spans="1:11" ht="15.75" x14ac:dyDescent="0.25">
      <c r="A48" s="10" t="s">
        <v>5</v>
      </c>
      <c r="B48" s="10"/>
      <c r="C48" s="14"/>
      <c r="D48" s="10"/>
      <c r="E48" s="4"/>
      <c r="F48" s="30"/>
      <c r="G48" s="30"/>
      <c r="H48" s="35"/>
      <c r="I48" s="35"/>
    </row>
    <row r="49" spans="1:11" ht="15.75" x14ac:dyDescent="0.25">
      <c r="B49" s="19" t="s">
        <v>32</v>
      </c>
      <c r="C49" s="7"/>
      <c r="D49">
        <v>1000</v>
      </c>
      <c r="E49" s="39"/>
      <c r="F49" s="30"/>
      <c r="G49" s="30">
        <v>2000</v>
      </c>
      <c r="H49" s="35"/>
      <c r="I49" s="4">
        <f t="shared" ref="I49:I53" si="3">G49-D49</f>
        <v>1000</v>
      </c>
    </row>
    <row r="50" spans="1:11" ht="15.75" x14ac:dyDescent="0.25">
      <c r="B50" s="19" t="s">
        <v>33</v>
      </c>
      <c r="C50" s="7"/>
      <c r="D50">
        <v>1400</v>
      </c>
      <c r="E50" s="39"/>
      <c r="F50" s="30"/>
      <c r="G50" s="30">
        <v>2200</v>
      </c>
      <c r="H50" s="35"/>
      <c r="I50" s="4">
        <f t="shared" si="3"/>
        <v>800</v>
      </c>
      <c r="K50" t="s">
        <v>58</v>
      </c>
    </row>
    <row r="51" spans="1:11" ht="15.75" x14ac:dyDescent="0.25">
      <c r="B51" t="s">
        <v>34</v>
      </c>
      <c r="C51" s="7"/>
      <c r="D51">
        <v>2300</v>
      </c>
      <c r="E51" s="39"/>
      <c r="F51" s="30"/>
      <c r="G51" s="30">
        <v>1900</v>
      </c>
      <c r="H51" s="35"/>
      <c r="I51" s="4">
        <f t="shared" si="3"/>
        <v>-400</v>
      </c>
    </row>
    <row r="52" spans="1:11" ht="15.75" x14ac:dyDescent="0.25">
      <c r="B52" s="19" t="s">
        <v>35</v>
      </c>
      <c r="C52" s="7"/>
      <c r="D52">
        <v>0</v>
      </c>
      <c r="E52" s="39"/>
      <c r="F52" s="30"/>
      <c r="G52" s="30">
        <f>[1]Klubbadministrasjon!I33</f>
        <v>0</v>
      </c>
      <c r="H52" s="35"/>
      <c r="I52" s="4">
        <f t="shared" si="3"/>
        <v>0</v>
      </c>
    </row>
    <row r="53" spans="1:11" ht="15.75" x14ac:dyDescent="0.25">
      <c r="B53" s="19" t="s">
        <v>36</v>
      </c>
      <c r="C53" s="7"/>
      <c r="D53">
        <v>2000</v>
      </c>
      <c r="E53" s="40"/>
      <c r="F53" s="30"/>
      <c r="G53" s="30">
        <v>4000</v>
      </c>
      <c r="H53" s="35"/>
      <c r="I53" s="4">
        <f t="shared" si="3"/>
        <v>2000</v>
      </c>
      <c r="K53" t="s">
        <v>53</v>
      </c>
    </row>
    <row r="54" spans="1:11" ht="15.75" x14ac:dyDescent="0.25">
      <c r="C54" s="7"/>
      <c r="E54" s="39"/>
      <c r="F54" s="30"/>
      <c r="G54" s="30"/>
      <c r="H54" s="35"/>
      <c r="I54" s="35"/>
    </row>
    <row r="55" spans="1:11" ht="15.75" x14ac:dyDescent="0.25">
      <c r="A55" s="10" t="s">
        <v>37</v>
      </c>
      <c r="B55" s="10"/>
      <c r="C55" s="14"/>
      <c r="D55" s="10"/>
      <c r="E55" s="34"/>
      <c r="F55" s="30"/>
      <c r="G55" s="30"/>
      <c r="H55" s="35"/>
      <c r="I55" s="35"/>
    </row>
    <row r="56" spans="1:11" x14ac:dyDescent="0.25">
      <c r="B56" t="s">
        <v>38</v>
      </c>
      <c r="C56" s="7"/>
      <c r="D56">
        <v>400</v>
      </c>
      <c r="E56" s="34"/>
      <c r="F56" s="30"/>
      <c r="G56" s="30">
        <v>400</v>
      </c>
      <c r="H56" s="35"/>
      <c r="I56" s="4">
        <f t="shared" ref="I56:I57" si="4">G56-D56</f>
        <v>0</v>
      </c>
    </row>
    <row r="57" spans="1:11" x14ac:dyDescent="0.25">
      <c r="B57" s="19" t="s">
        <v>39</v>
      </c>
      <c r="C57" s="7"/>
      <c r="D57">
        <v>0</v>
      </c>
      <c r="E57" s="34"/>
      <c r="F57" s="30"/>
      <c r="G57" s="30">
        <f>[1]Bankkostnader!G28</f>
        <v>0</v>
      </c>
      <c r="H57" s="35"/>
      <c r="I57" s="4">
        <f t="shared" si="4"/>
        <v>0</v>
      </c>
    </row>
    <row r="58" spans="1:11" x14ac:dyDescent="0.25">
      <c r="A58" s="41"/>
      <c r="C58" s="7"/>
      <c r="E58" s="34"/>
      <c r="F58" s="63"/>
      <c r="G58" s="30"/>
      <c r="H58" s="35"/>
      <c r="I58" s="35"/>
    </row>
    <row r="59" spans="1:11" ht="15.75" x14ac:dyDescent="0.25">
      <c r="A59" s="10" t="s">
        <v>40</v>
      </c>
      <c r="B59" s="10"/>
      <c r="C59" s="14"/>
      <c r="D59" s="10">
        <f>SUM(D24:D57)</f>
        <v>64700</v>
      </c>
      <c r="E59" s="34"/>
      <c r="F59" s="30"/>
      <c r="G59" s="63">
        <f>SUM(G24:G57)</f>
        <v>77700</v>
      </c>
      <c r="H59" s="35"/>
      <c r="I59" s="42">
        <f>G59-D59</f>
        <v>13000</v>
      </c>
    </row>
    <row r="60" spans="1:11" x14ac:dyDescent="0.25">
      <c r="A60" s="43"/>
      <c r="B60" s="30"/>
      <c r="C60" s="30"/>
      <c r="D60" s="34"/>
      <c r="E60" s="34"/>
      <c r="F60" s="30"/>
      <c r="G60" s="30"/>
      <c r="H60" s="35"/>
      <c r="I60" s="35"/>
    </row>
    <row r="61" spans="1:11" ht="15.75" x14ac:dyDescent="0.25">
      <c r="A61" s="44" t="s">
        <v>41</v>
      </c>
      <c r="B61" s="30"/>
      <c r="C61" s="30"/>
      <c r="D61" s="34"/>
      <c r="E61" s="34"/>
      <c r="F61" s="63"/>
      <c r="G61" s="45">
        <f>F19-G59</f>
        <v>325</v>
      </c>
      <c r="H61" s="35"/>
      <c r="I61" s="35"/>
    </row>
    <row r="62" spans="1:11" ht="15.75" x14ac:dyDescent="0.25">
      <c r="B62" s="45"/>
      <c r="C62" s="45"/>
      <c r="D62" s="46"/>
      <c r="E62" s="46"/>
      <c r="F62" s="46"/>
      <c r="G62" s="46"/>
      <c r="H62" s="47"/>
      <c r="I62" s="47"/>
    </row>
  </sheetData>
  <mergeCells count="9">
    <mergeCell ref="C3:D3"/>
    <mergeCell ref="F3:G3"/>
    <mergeCell ref="I3:J3"/>
    <mergeCell ref="I2:J2"/>
    <mergeCell ref="D1:E1"/>
    <mergeCell ref="F1:G1"/>
    <mergeCell ref="H1:I1"/>
    <mergeCell ref="C2:D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 mot regnskap 2018</vt:lpstr>
      <vt:lpstr>Budsjett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Espen</cp:lastModifiedBy>
  <dcterms:created xsi:type="dcterms:W3CDTF">2018-11-20T10:09:08Z</dcterms:created>
  <dcterms:modified xsi:type="dcterms:W3CDTF">2019-02-22T19:06:28Z</dcterms:modified>
</cp:coreProperties>
</file>