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en\Documents\Vingtor\2019\Regnskap\"/>
    </mc:Choice>
  </mc:AlternateContent>
  <xr:revisionPtr revIDLastSave="0" documentId="13_ncr:1_{8484EBEF-A760-40D7-B14F-ACC8386C525E}" xr6:coauthVersionLast="45" xr6:coauthVersionMax="45" xr10:uidLastSave="{00000000-0000-0000-0000-000000000000}"/>
  <bookViews>
    <workbookView xWindow="-120" yWindow="-120" windowWidth="20730" windowHeight="11160" xr2:uid="{BF939097-0DC4-483E-B43B-81D5830F612B}"/>
  </bookViews>
  <sheets>
    <sheet name="Balanse" sheetId="1" r:id="rId1"/>
    <sheet name="Budsjett mot regnskap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2" l="1"/>
  <c r="I27" i="2"/>
  <c r="G55" i="2"/>
  <c r="D55" i="2"/>
  <c r="F16" i="2"/>
  <c r="F14" i="2"/>
  <c r="I14" i="2" s="1"/>
  <c r="F13" i="2"/>
  <c r="F10" i="2"/>
  <c r="I8" i="2"/>
  <c r="F7" i="2"/>
  <c r="F6" i="2"/>
  <c r="F5" i="2"/>
  <c r="E9" i="1"/>
  <c r="C18" i="2" l="1"/>
  <c r="E11" i="1"/>
  <c r="E15" i="1" s="1"/>
  <c r="I53" i="2"/>
  <c r="I52" i="2"/>
  <c r="I49" i="2"/>
  <c r="I48" i="2"/>
  <c r="I47" i="2"/>
  <c r="I46" i="2"/>
  <c r="I45" i="2"/>
  <c r="I40" i="2"/>
  <c r="I39" i="2"/>
  <c r="I38" i="2"/>
  <c r="I37" i="2"/>
  <c r="I36" i="2"/>
  <c r="I33" i="2"/>
  <c r="I32" i="2"/>
  <c r="I31" i="2"/>
  <c r="I30" i="2"/>
  <c r="I29" i="2"/>
  <c r="I26" i="2"/>
  <c r="I25" i="2"/>
  <c r="I24" i="2"/>
  <c r="I23" i="2"/>
  <c r="I22" i="2"/>
  <c r="I21" i="2"/>
  <c r="I16" i="2"/>
  <c r="I13" i="2"/>
  <c r="I10" i="2"/>
  <c r="I7" i="2"/>
  <c r="I6" i="2"/>
  <c r="F18" i="2" l="1"/>
  <c r="I5" i="2"/>
  <c r="I55" i="2"/>
  <c r="I18" i="2" l="1"/>
  <c r="E17" i="1"/>
</calcChain>
</file>

<file path=xl/sharedStrings.xml><?xml version="1.0" encoding="utf-8"?>
<sst xmlns="http://schemas.openxmlformats.org/spreadsheetml/2006/main" count="71" uniqueCount="60">
  <si>
    <t xml:space="preserve">Utgående balanse </t>
  </si>
  <si>
    <t xml:space="preserve">    </t>
  </si>
  <si>
    <t>Inntekter</t>
  </si>
  <si>
    <t>Utgifter</t>
  </si>
  <si>
    <t>Budsjett</t>
  </si>
  <si>
    <t>Regnskap</t>
  </si>
  <si>
    <t>Avvik</t>
  </si>
  <si>
    <t>Klubbadministrasjon</t>
  </si>
  <si>
    <t>Medlemskontingent</t>
  </si>
  <si>
    <t>Momsrefusjon</t>
  </si>
  <si>
    <t>Grassrotandel</t>
  </si>
  <si>
    <t>Medlemspleie</t>
  </si>
  <si>
    <t>Klubbeffekter</t>
  </si>
  <si>
    <t>Stevner</t>
  </si>
  <si>
    <t>Kiosksalg - deltakeravgift</t>
  </si>
  <si>
    <t>Bank</t>
  </si>
  <si>
    <t>Renter/annet</t>
  </si>
  <si>
    <t>Flyplass</t>
  </si>
  <si>
    <t>Leiekostnader</t>
  </si>
  <si>
    <t>Gressklipping</t>
  </si>
  <si>
    <t>Bygninger</t>
  </si>
  <si>
    <t>Årungen</t>
  </si>
  <si>
    <t>Annet</t>
  </si>
  <si>
    <t>Investering Container</t>
  </si>
  <si>
    <t>Klubbmøte</t>
  </si>
  <si>
    <t>Medlemsaktiviteter</t>
  </si>
  <si>
    <t>Kioskdrift</t>
  </si>
  <si>
    <t>Premier</t>
  </si>
  <si>
    <t>Dommere</t>
  </si>
  <si>
    <t>Hjemmeside</t>
  </si>
  <si>
    <t>Forsikring</t>
  </si>
  <si>
    <t>Æresmedlemmer</t>
  </si>
  <si>
    <t>Honorar</t>
  </si>
  <si>
    <t>Annet (møte NLF)</t>
  </si>
  <si>
    <t>Bankkostnader</t>
  </si>
  <si>
    <t>Gebyrer</t>
  </si>
  <si>
    <t>Vipps</t>
  </si>
  <si>
    <t>Driftsresultat</t>
  </si>
  <si>
    <t>Låste midler i traktorfond</t>
  </si>
  <si>
    <t>Frie midler til disposisjon</t>
  </si>
  <si>
    <t>Herav:</t>
  </si>
  <si>
    <t>Brussalg, deltakeravgift F3A stevner og kiosksalg generelt</t>
  </si>
  <si>
    <t>Ikke mottatt alle fakturaer fra Skøyen Hovedgård</t>
  </si>
  <si>
    <t>Beholdning DNB pr 31.12.2019</t>
  </si>
  <si>
    <t>Inntekter 2019</t>
  </si>
  <si>
    <t>Utgifter 2019</t>
  </si>
  <si>
    <t>Færre spillere i 2019</t>
  </si>
  <si>
    <t>Tilskudd fra Oslo Idrettskrets og NIF</t>
  </si>
  <si>
    <t>Loddsalg NM</t>
  </si>
  <si>
    <t xml:space="preserve">Sum inntekter </t>
  </si>
  <si>
    <t>Høyere refusjon enn forventet</t>
  </si>
  <si>
    <t>Værstasjon mobilabonnement</t>
  </si>
  <si>
    <t>Ikke gjødslet i  2019</t>
  </si>
  <si>
    <t>Bårebukett - Jan Rapstad</t>
  </si>
  <si>
    <t>Ingen dommerhonorering</t>
  </si>
  <si>
    <t>Høyere kostnader ved Luftsportstinget enn budsjettert</t>
  </si>
  <si>
    <t xml:space="preserve">Sum utgifter </t>
  </si>
  <si>
    <t>Årsresultat 2019</t>
  </si>
  <si>
    <t>Inngående balanse 2019</t>
  </si>
  <si>
    <t>Beholdning DNB pr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</si>
</sst>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name val="Arial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64"/>
      <name val="Verdana"/>
    </font>
    <font>
      <b/>
      <sz val="12"/>
      <color theme="8"/>
      <name val="Arial"/>
      <family val="2"/>
    </font>
    <font>
      <b/>
      <sz val="10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4" fontId="0" fillId="0" borderId="0" xfId="0" applyNumberFormat="1"/>
    <xf numFmtId="0" fontId="2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/>
    <xf numFmtId="0" fontId="6" fillId="0" borderId="0" xfId="0" applyFont="1"/>
    <xf numFmtId="4" fontId="0" fillId="0" borderId="0" xfId="0" applyNumberFormat="1" applyFill="1" applyBorder="1"/>
    <xf numFmtId="0" fontId="0" fillId="0" borderId="0" xfId="0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/>
    <xf numFmtId="0" fontId="11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0" fontId="14" fillId="0" borderId="0" xfId="0" applyFont="1"/>
    <xf numFmtId="0" fontId="8" fillId="0" borderId="0" xfId="0" applyFont="1"/>
    <xf numFmtId="0" fontId="14" fillId="0" borderId="0" xfId="0" applyFont="1" applyFill="1" applyBorder="1"/>
    <xf numFmtId="4" fontId="15" fillId="0" borderId="0" xfId="0" applyNumberFormat="1" applyFont="1" applyFill="1" applyBorder="1"/>
    <xf numFmtId="4" fontId="8" fillId="0" borderId="0" xfId="0" applyNumberFormat="1" applyFont="1"/>
    <xf numFmtId="4" fontId="2" fillId="0" borderId="0" xfId="0" applyNumberFormat="1" applyFont="1" applyFill="1" applyBorder="1"/>
    <xf numFmtId="0" fontId="2" fillId="0" borderId="0" xfId="0" applyFont="1" applyFill="1" applyBorder="1"/>
    <xf numFmtId="4" fontId="0" fillId="0" borderId="0" xfId="0" applyNumberFormat="1" applyFill="1"/>
    <xf numFmtId="0" fontId="0" fillId="0" borderId="0" xfId="0" applyFill="1"/>
    <xf numFmtId="0" fontId="15" fillId="0" borderId="0" xfId="0" applyFont="1"/>
    <xf numFmtId="0" fontId="8" fillId="0" borderId="0" xfId="0" applyFont="1" applyFill="1"/>
    <xf numFmtId="4" fontId="5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/>
    <xf numFmtId="0" fontId="0" fillId="2" borderId="0" xfId="0" applyFill="1"/>
    <xf numFmtId="4" fontId="0" fillId="2" borderId="0" xfId="0" applyNumberFormat="1" applyFill="1"/>
    <xf numFmtId="4" fontId="2" fillId="2" borderId="0" xfId="0" applyNumberFormat="1" applyFont="1" applyFill="1" applyBorder="1"/>
    <xf numFmtId="4" fontId="0" fillId="2" borderId="0" xfId="0" applyNumberFormat="1" applyFill="1" applyBorder="1"/>
    <xf numFmtId="4" fontId="2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4" fontId="4" fillId="2" borderId="0" xfId="0" applyNumberFormat="1" applyFont="1" applyFill="1" applyBorder="1"/>
    <xf numFmtId="0" fontId="2" fillId="2" borderId="4" xfId="0" applyNumberFormat="1" applyFont="1" applyFill="1" applyBorder="1" applyAlignment="1">
      <alignment horizontal="center"/>
    </xf>
    <xf numFmtId="0" fontId="0" fillId="2" borderId="0" xfId="0" applyFill="1" applyBorder="1"/>
    <xf numFmtId="4" fontId="4" fillId="2" borderId="0" xfId="0" applyNumberFormat="1" applyFont="1" applyFill="1" applyBorder="1" applyAlignment="1">
      <alignment horizontal="right"/>
    </xf>
    <xf numFmtId="0" fontId="9" fillId="0" borderId="0" xfId="0" applyFont="1" applyFill="1"/>
    <xf numFmtId="164" fontId="0" fillId="0" borderId="2" xfId="0" applyNumberFormat="1" applyBorder="1"/>
    <xf numFmtId="164" fontId="9" fillId="0" borderId="2" xfId="0" applyNumberFormat="1" applyFont="1" applyBorder="1"/>
    <xf numFmtId="4" fontId="0" fillId="0" borderId="2" xfId="0" applyNumberFormat="1" applyBorder="1"/>
    <xf numFmtId="164" fontId="0" fillId="3" borderId="2" xfId="0" applyNumberFormat="1" applyFill="1" applyBorder="1"/>
    <xf numFmtId="164" fontId="9" fillId="3" borderId="2" xfId="0" applyNumberFormat="1" applyFont="1" applyFill="1" applyBorder="1"/>
    <xf numFmtId="0" fontId="0" fillId="4" borderId="2" xfId="0" applyFill="1" applyBorder="1"/>
    <xf numFmtId="0" fontId="9" fillId="4" borderId="2" xfId="0" applyFont="1" applyFill="1" applyBorder="1"/>
    <xf numFmtId="3" fontId="0" fillId="4" borderId="2" xfId="0" applyNumberFormat="1" applyFill="1" applyBorder="1"/>
    <xf numFmtId="0" fontId="15" fillId="4" borderId="2" xfId="0" applyFont="1" applyFill="1" applyBorder="1"/>
    <xf numFmtId="4" fontId="0" fillId="4" borderId="2" xfId="0" applyNumberFormat="1" applyFill="1" applyBorder="1"/>
    <xf numFmtId="4" fontId="8" fillId="4" borderId="2" xfId="0" applyNumberFormat="1" applyFont="1" applyFill="1" applyBorder="1"/>
    <xf numFmtId="4" fontId="2" fillId="4" borderId="2" xfId="0" applyNumberFormat="1" applyFont="1" applyFill="1" applyBorder="1"/>
    <xf numFmtId="4" fontId="8" fillId="3" borderId="2" xfId="0" applyNumberFormat="1" applyFont="1" applyFill="1" applyBorder="1"/>
    <xf numFmtId="4" fontId="0" fillId="3" borderId="2" xfId="0" applyNumberFormat="1" applyFill="1" applyBorder="1"/>
    <xf numFmtId="4" fontId="12" fillId="3" borderId="2" xfId="0" applyNumberFormat="1" applyFont="1" applyFill="1" applyBorder="1"/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/>
    <xf numFmtId="0" fontId="8" fillId="5" borderId="2" xfId="0" applyFont="1" applyFill="1" applyBorder="1"/>
    <xf numFmtId="4" fontId="10" fillId="5" borderId="2" xfId="0" applyNumberFormat="1" applyFont="1" applyFill="1" applyBorder="1"/>
    <xf numFmtId="4" fontId="8" fillId="5" borderId="2" xfId="0" applyNumberFormat="1" applyFont="1" applyFill="1" applyBorder="1"/>
    <xf numFmtId="0" fontId="10" fillId="5" borderId="2" xfId="0" applyFont="1" applyFill="1" applyBorder="1"/>
    <xf numFmtId="0" fontId="13" fillId="5" borderId="2" xfId="0" applyFont="1" applyFill="1" applyBorder="1"/>
    <xf numFmtId="4" fontId="0" fillId="5" borderId="2" xfId="0" applyNumberFormat="1" applyFill="1" applyBorder="1"/>
    <xf numFmtId="4" fontId="15" fillId="5" borderId="2" xfId="0" applyNumberFormat="1" applyFont="1" applyFill="1" applyBorder="1"/>
    <xf numFmtId="0" fontId="0" fillId="5" borderId="2" xfId="0" applyFill="1" applyBorder="1"/>
    <xf numFmtId="0" fontId="2" fillId="5" borderId="2" xfId="0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164" fontId="1" fillId="3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4" fontId="2" fillId="6" borderId="0" xfId="0" applyNumberFormat="1" applyFont="1" applyFill="1" applyBorder="1"/>
    <xf numFmtId="0" fontId="10" fillId="5" borderId="1" xfId="0" applyFont="1" applyFill="1" applyBorder="1"/>
    <xf numFmtId="4" fontId="14" fillId="5" borderId="6" xfId="0" applyNumberFormat="1" applyFont="1" applyFill="1" applyBorder="1"/>
    <xf numFmtId="4" fontId="0" fillId="3" borderId="1" xfId="0" applyNumberFormat="1" applyFill="1" applyBorder="1"/>
    <xf numFmtId="4" fontId="14" fillId="3" borderId="6" xfId="0" applyNumberFormat="1" applyFont="1" applyFill="1" applyBorder="1"/>
    <xf numFmtId="164" fontId="0" fillId="3" borderId="1" xfId="0" applyNumberFormat="1" applyFill="1" applyBorder="1"/>
    <xf numFmtId="0" fontId="9" fillId="0" borderId="7" xfId="0" applyFont="1" applyBorder="1"/>
    <xf numFmtId="164" fontId="0" fillId="0" borderId="1" xfId="0" applyNumberFormat="1" applyBorder="1"/>
    <xf numFmtId="0" fontId="0" fillId="4" borderId="1" xfId="0" applyFill="1" applyBorder="1"/>
    <xf numFmtId="164" fontId="9" fillId="0" borderId="11" xfId="0" applyNumberFormat="1" applyFont="1" applyBorder="1"/>
    <xf numFmtId="0" fontId="9" fillId="4" borderId="9" xfId="0" applyFont="1" applyFill="1" applyBorder="1"/>
    <xf numFmtId="4" fontId="0" fillId="4" borderId="1" xfId="0" applyNumberFormat="1" applyFill="1" applyBorder="1"/>
    <xf numFmtId="4" fontId="9" fillId="4" borderId="6" xfId="0" applyNumberFormat="1" applyFont="1" applyFill="1" applyBorder="1"/>
    <xf numFmtId="164" fontId="9" fillId="0" borderId="0" xfId="0" applyNumberFormat="1" applyFont="1" applyBorder="1"/>
    <xf numFmtId="0" fontId="2" fillId="7" borderId="7" xfId="0" applyFont="1" applyFill="1" applyBorder="1" applyAlignment="1">
      <alignment horizontal="left"/>
    </xf>
    <xf numFmtId="0" fontId="0" fillId="7" borderId="8" xfId="0" applyFill="1" applyBorder="1"/>
    <xf numFmtId="4" fontId="2" fillId="7" borderId="10" xfId="0" applyNumberFormat="1" applyFont="1" applyFill="1" applyBorder="1"/>
    <xf numFmtId="4" fontId="2" fillId="2" borderId="14" xfId="0" applyNumberFormat="1" applyFont="1" applyFill="1" applyBorder="1"/>
    <xf numFmtId="4" fontId="2" fillId="2" borderId="16" xfId="0" applyNumberFormat="1" applyFont="1" applyFill="1" applyBorder="1"/>
    <xf numFmtId="4" fontId="2" fillId="2" borderId="17" xfId="0" applyNumberFormat="1" applyFont="1" applyFill="1" applyBorder="1"/>
    <xf numFmtId="4" fontId="2" fillId="2" borderId="18" xfId="0" applyNumberFormat="1" applyFont="1" applyFill="1" applyBorder="1"/>
    <xf numFmtId="4" fontId="17" fillId="2" borderId="12" xfId="0" applyNumberFormat="1" applyFont="1" applyFill="1" applyBorder="1"/>
    <xf numFmtId="4" fontId="17" fillId="2" borderId="4" xfId="0" applyNumberFormat="1" applyFont="1" applyFill="1" applyBorder="1"/>
    <xf numFmtId="4" fontId="17" fillId="2" borderId="3" xfId="0" applyNumberFormat="1" applyFont="1" applyFill="1" applyBorder="1"/>
    <xf numFmtId="4" fontId="4" fillId="2" borderId="5" xfId="0" applyNumberFormat="1" applyFont="1" applyFill="1" applyBorder="1"/>
    <xf numFmtId="4" fontId="4" fillId="2" borderId="19" xfId="0" applyNumberFormat="1" applyFont="1" applyFill="1" applyBorder="1" applyAlignment="1">
      <alignment horizontal="right"/>
    </xf>
    <xf numFmtId="4" fontId="17" fillId="2" borderId="7" xfId="0" applyNumberFormat="1" applyFont="1" applyFill="1" applyBorder="1"/>
    <xf numFmtId="4" fontId="17" fillId="2" borderId="8" xfId="0" applyNumberFormat="1" applyFont="1" applyFill="1" applyBorder="1"/>
    <xf numFmtId="0" fontId="0" fillId="0" borderId="8" xfId="0" applyBorder="1"/>
    <xf numFmtId="4" fontId="17" fillId="2" borderId="10" xfId="0" applyNumberFormat="1" applyFont="1" applyFill="1" applyBorder="1"/>
    <xf numFmtId="0" fontId="0" fillId="6" borderId="0" xfId="0" applyFill="1"/>
    <xf numFmtId="0" fontId="0" fillId="2" borderId="15" xfId="0" applyFill="1" applyBorder="1"/>
    <xf numFmtId="0" fontId="0" fillId="2" borderId="13" xfId="0" applyFill="1" applyBorder="1"/>
    <xf numFmtId="4" fontId="2" fillId="2" borderId="20" xfId="0" applyNumberFormat="1" applyFont="1" applyFill="1" applyBorder="1"/>
    <xf numFmtId="4" fontId="2" fillId="2" borderId="21" xfId="0" applyNumberFormat="1" applyFont="1" applyFill="1" applyBorder="1"/>
    <xf numFmtId="0" fontId="0" fillId="2" borderId="17" xfId="0" applyFill="1" applyBorder="1"/>
    <xf numFmtId="4" fontId="2" fillId="6" borderId="14" xfId="0" applyNumberFormat="1" applyFont="1" applyFill="1" applyBorder="1"/>
    <xf numFmtId="4" fontId="2" fillId="6" borderId="15" xfId="0" applyNumberFormat="1" applyFont="1" applyFill="1" applyBorder="1"/>
    <xf numFmtId="4" fontId="2" fillId="6" borderId="13" xfId="0" applyNumberFormat="1" applyFont="1" applyFill="1" applyBorder="1"/>
    <xf numFmtId="4" fontId="2" fillId="6" borderId="16" xfId="0" applyNumberFormat="1" applyFont="1" applyFill="1" applyBorder="1"/>
    <xf numFmtId="4" fontId="2" fillId="6" borderId="17" xfId="0" applyNumberFormat="1" applyFont="1" applyFill="1" applyBorder="1"/>
    <xf numFmtId="4" fontId="2" fillId="6" borderId="18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12" fillId="0" borderId="0" xfId="0" applyNumberFormat="1" applyFont="1"/>
    <xf numFmtId="0" fontId="9" fillId="0" borderId="14" xfId="0" applyFont="1" applyBorder="1"/>
    <xf numFmtId="0" fontId="9" fillId="0" borderId="15" xfId="0" applyFont="1" applyBorder="1"/>
    <xf numFmtId="0" fontId="0" fillId="0" borderId="0" xfId="0" applyBorder="1"/>
    <xf numFmtId="164" fontId="0" fillId="0" borderId="0" xfId="0" applyNumberFormat="1" applyBorder="1"/>
    <xf numFmtId="164" fontId="9" fillId="3" borderId="6" xfId="0" applyNumberFormat="1" applyFont="1" applyFill="1" applyBorder="1"/>
    <xf numFmtId="0" fontId="9" fillId="0" borderId="0" xfId="0" applyFont="1" applyBorder="1"/>
    <xf numFmtId="0" fontId="21" fillId="0" borderId="0" xfId="0" applyFont="1" applyFill="1" applyBorder="1"/>
    <xf numFmtId="164" fontId="9" fillId="0" borderId="0" xfId="0" applyNumberFormat="1" applyFont="1" applyFill="1" applyBorder="1"/>
    <xf numFmtId="0" fontId="20" fillId="0" borderId="0" xfId="0" applyFont="1" applyFill="1" applyBorder="1"/>
    <xf numFmtId="4" fontId="19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15" fillId="5" borderId="1" xfId="0" applyNumberFormat="1" applyFont="1" applyFill="1" applyBorder="1"/>
    <xf numFmtId="4" fontId="15" fillId="5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vartalsregnskap%204%20-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  <sheetName val="Flyplass"/>
      <sheetName val="Medlemspleie"/>
      <sheetName val="Stevner"/>
      <sheetName val="Klubbadministrasjon"/>
      <sheetName val="Bankkostnader"/>
      <sheetName val="Samlesummer"/>
      <sheetName val="Budsjett mot regnskap"/>
      <sheetName val="Acro Weekend"/>
      <sheetName val="Vingtor Cup"/>
      <sheetName val="NM 2019"/>
    </sheetNames>
    <sheetDataSet>
      <sheetData sheetId="0"/>
      <sheetData sheetId="1"/>
      <sheetData sheetId="2">
        <row r="29">
          <cell r="J29">
            <v>1759.49</v>
          </cell>
        </row>
      </sheetData>
      <sheetData sheetId="3">
        <row r="29">
          <cell r="F29">
            <v>3517.5399999999991</v>
          </cell>
          <cell r="L29">
            <v>2530.04</v>
          </cell>
          <cell r="N29">
            <v>19025</v>
          </cell>
        </row>
      </sheetData>
      <sheetData sheetId="4">
        <row r="34">
          <cell r="H34">
            <v>37260</v>
          </cell>
          <cell r="L34">
            <v>15840</v>
          </cell>
          <cell r="N34">
            <v>10894.1</v>
          </cell>
        </row>
      </sheetData>
      <sheetData sheetId="5">
        <row r="29">
          <cell r="F29">
            <v>33.35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A94F4-9A6A-45BE-9C14-C0D994811217}">
  <dimension ref="A1:F28"/>
  <sheetViews>
    <sheetView tabSelected="1" zoomScaleNormal="100" workbookViewId="0">
      <selection activeCell="A4" sqref="A4"/>
    </sheetView>
  </sheetViews>
  <sheetFormatPr baseColWidth="10" defaultRowHeight="15" x14ac:dyDescent="0.25"/>
  <cols>
    <col min="2" max="2" width="26.28515625" customWidth="1"/>
  </cols>
  <sheetData>
    <row r="1" spans="1:6" ht="16.5" thickBot="1" x14ac:dyDescent="0.3">
      <c r="A1" s="29"/>
      <c r="B1" s="31"/>
      <c r="C1" s="30"/>
      <c r="D1" s="35"/>
      <c r="E1" s="36"/>
      <c r="F1" s="28"/>
    </row>
    <row r="2" spans="1:6" ht="15.75" x14ac:dyDescent="0.25">
      <c r="A2" s="106" t="s">
        <v>58</v>
      </c>
      <c r="B2" s="107"/>
      <c r="C2" s="108">
        <v>54628.75</v>
      </c>
      <c r="D2" s="30"/>
      <c r="E2" s="36"/>
      <c r="F2" s="28"/>
    </row>
    <row r="3" spans="1:6" ht="16.5" thickBot="1" x14ac:dyDescent="0.3">
      <c r="A3" s="109" t="s">
        <v>59</v>
      </c>
      <c r="B3" s="110"/>
      <c r="C3" s="111">
        <v>54628.75</v>
      </c>
      <c r="D3" s="30"/>
      <c r="E3" s="36"/>
      <c r="F3" s="28"/>
    </row>
    <row r="4" spans="1:6" ht="15.75" x14ac:dyDescent="0.25">
      <c r="A4" s="30"/>
      <c r="B4" s="30"/>
      <c r="C4" s="30"/>
      <c r="D4" s="30"/>
      <c r="E4" s="28"/>
      <c r="F4" s="28"/>
    </row>
    <row r="5" spans="1:6" ht="15.75" x14ac:dyDescent="0.25">
      <c r="A5" s="30"/>
      <c r="B5" s="30"/>
      <c r="C5" s="30"/>
      <c r="D5" s="30"/>
      <c r="E5" s="28"/>
      <c r="F5" s="28"/>
    </row>
    <row r="6" spans="1:6" ht="15.75" x14ac:dyDescent="0.25">
      <c r="A6" s="30"/>
      <c r="B6" s="30"/>
      <c r="C6" s="30"/>
      <c r="D6" s="31"/>
      <c r="E6" s="28"/>
      <c r="F6" s="28"/>
    </row>
    <row r="7" spans="1:6" ht="15.75" x14ac:dyDescent="0.25">
      <c r="A7" s="91" t="s">
        <v>44</v>
      </c>
      <c r="B7" s="92"/>
      <c r="C7" s="92"/>
      <c r="D7" s="93">
        <v>90859.521999999997</v>
      </c>
      <c r="E7" s="28"/>
      <c r="F7" s="28"/>
    </row>
    <row r="8" spans="1:6" ht="16.5" thickBot="1" x14ac:dyDescent="0.3">
      <c r="A8" s="94" t="s">
        <v>45</v>
      </c>
      <c r="B8" s="34"/>
      <c r="C8" s="37"/>
      <c r="D8" s="95">
        <v>62209.24</v>
      </c>
      <c r="E8" s="28"/>
      <c r="F8" s="28"/>
    </row>
    <row r="9" spans="1:6" ht="16.5" thickBot="1" x14ac:dyDescent="0.3">
      <c r="A9" s="96" t="s">
        <v>37</v>
      </c>
      <c r="B9" s="97"/>
      <c r="C9" s="97"/>
      <c r="D9" s="98"/>
      <c r="E9" s="99">
        <f>D7-D8</f>
        <v>28650.281999999999</v>
      </c>
      <c r="F9" s="28"/>
    </row>
    <row r="10" spans="1:6" ht="15.75" x14ac:dyDescent="0.25">
      <c r="A10" s="30"/>
      <c r="B10" s="30"/>
      <c r="C10" s="30"/>
      <c r="D10" s="31"/>
      <c r="E10" s="28"/>
      <c r="F10" s="28"/>
    </row>
    <row r="11" spans="1:6" ht="15.75" x14ac:dyDescent="0.25">
      <c r="A11" s="70" t="s">
        <v>0</v>
      </c>
      <c r="B11" s="70"/>
      <c r="C11" s="70"/>
      <c r="D11" s="100"/>
      <c r="E11" s="70">
        <f>D7-D8+C3</f>
        <v>83279.032000000007</v>
      </c>
      <c r="F11" s="28"/>
    </row>
    <row r="12" spans="1:6" ht="16.5" thickBot="1" x14ac:dyDescent="0.3">
      <c r="A12" s="30"/>
      <c r="B12" s="30"/>
      <c r="C12" s="30"/>
      <c r="D12" s="28"/>
      <c r="E12" s="30"/>
      <c r="F12" s="28"/>
    </row>
    <row r="13" spans="1:6" ht="15.75" x14ac:dyDescent="0.25">
      <c r="A13" s="87" t="s">
        <v>40</v>
      </c>
      <c r="B13" s="101"/>
      <c r="C13" s="101"/>
      <c r="D13" s="101"/>
      <c r="E13" s="102"/>
      <c r="F13" s="28"/>
    </row>
    <row r="14" spans="1:6" ht="15.75" x14ac:dyDescent="0.25">
      <c r="A14" s="103" t="s">
        <v>38</v>
      </c>
      <c r="B14" s="30"/>
      <c r="C14" s="30"/>
      <c r="D14" s="36"/>
      <c r="E14" s="104">
        <v>40000</v>
      </c>
      <c r="F14" s="28"/>
    </row>
    <row r="15" spans="1:6" ht="16.5" thickBot="1" x14ac:dyDescent="0.3">
      <c r="A15" s="88" t="s">
        <v>39</v>
      </c>
      <c r="B15" s="89"/>
      <c r="C15" s="89"/>
      <c r="D15" s="105"/>
      <c r="E15" s="90">
        <f>E11-E14</f>
        <v>43279.032000000007</v>
      </c>
      <c r="F15" s="28"/>
    </row>
    <row r="16" spans="1:6" x14ac:dyDescent="0.25">
      <c r="A16" s="31"/>
      <c r="B16" s="31"/>
      <c r="C16" s="31"/>
      <c r="D16" s="28"/>
      <c r="E16" s="31"/>
      <c r="F16" s="28"/>
    </row>
    <row r="17" spans="1:6" ht="15.75" x14ac:dyDescent="0.25">
      <c r="A17" s="70" t="s">
        <v>43</v>
      </c>
      <c r="B17" s="70"/>
      <c r="C17" s="70"/>
      <c r="D17" s="100"/>
      <c r="E17" s="70">
        <f>E11</f>
        <v>83279.032000000007</v>
      </c>
      <c r="F17" s="28"/>
    </row>
    <row r="18" spans="1:6" x14ac:dyDescent="0.25">
      <c r="A18" s="31" t="s">
        <v>1</v>
      </c>
      <c r="B18" s="31"/>
      <c r="C18" s="31"/>
      <c r="D18" s="31"/>
      <c r="E18" s="28"/>
      <c r="F18" s="28"/>
    </row>
    <row r="19" spans="1:6" x14ac:dyDescent="0.25">
      <c r="A19" s="31"/>
      <c r="B19" s="31"/>
      <c r="C19" s="31"/>
      <c r="D19" s="31"/>
      <c r="E19" s="28"/>
      <c r="F19" s="28"/>
    </row>
    <row r="20" spans="1:6" x14ac:dyDescent="0.25">
      <c r="A20" s="31"/>
      <c r="B20" s="31"/>
      <c r="C20" s="31"/>
      <c r="D20" s="31"/>
      <c r="E20" s="28"/>
      <c r="F20" s="28"/>
    </row>
    <row r="21" spans="1:6" x14ac:dyDescent="0.25">
      <c r="A21" s="31"/>
      <c r="B21" s="31"/>
      <c r="C21" s="31"/>
      <c r="D21" s="31"/>
      <c r="E21" s="28"/>
      <c r="F21" s="28"/>
    </row>
    <row r="22" spans="1:6" x14ac:dyDescent="0.25">
      <c r="A22" s="31"/>
      <c r="B22" s="31"/>
      <c r="C22" s="31"/>
      <c r="D22" s="31"/>
      <c r="E22" s="28"/>
      <c r="F22" s="28"/>
    </row>
    <row r="23" spans="1:6" x14ac:dyDescent="0.25">
      <c r="A23" s="31"/>
      <c r="B23" s="31"/>
      <c r="C23" s="31"/>
      <c r="D23" s="31"/>
      <c r="E23" s="28"/>
      <c r="F23" s="28"/>
    </row>
    <row r="24" spans="1:6" ht="18" x14ac:dyDescent="0.25">
      <c r="A24" s="33"/>
      <c r="B24" s="33"/>
      <c r="C24" s="33"/>
      <c r="D24" s="33"/>
      <c r="E24" s="28"/>
      <c r="F24" s="28"/>
    </row>
    <row r="25" spans="1:6" ht="15.75" x14ac:dyDescent="0.25">
      <c r="A25" s="30"/>
      <c r="B25" s="30"/>
      <c r="C25" s="30"/>
      <c r="D25" s="30"/>
      <c r="E25" s="28"/>
      <c r="F25" s="28"/>
    </row>
    <row r="26" spans="1:6" ht="15.75" x14ac:dyDescent="0.25">
      <c r="A26" s="30"/>
      <c r="B26" s="30"/>
      <c r="C26" s="32"/>
      <c r="D26" s="30"/>
      <c r="E26" s="28"/>
      <c r="F26" s="28"/>
    </row>
    <row r="27" spans="1:6" s="28" customFormat="1" ht="15.75" x14ac:dyDescent="0.25">
      <c r="A27" s="30"/>
      <c r="B27" s="30"/>
      <c r="C27" s="30"/>
      <c r="D27" s="34"/>
    </row>
    <row r="28" spans="1:6" x14ac:dyDescent="0.25">
      <c r="A28" s="28"/>
      <c r="B28" s="28"/>
      <c r="C28" s="28"/>
      <c r="D28" s="28"/>
      <c r="E28" s="28"/>
      <c r="F28" s="28"/>
    </row>
  </sheetData>
  <pageMargins left="0.7" right="0.7" top="0.75" bottom="0.75" header="0.3" footer="0.3"/>
  <pageSetup paperSize="9" orientation="portrait" horizontalDpi="0" verticalDpi="0" r:id="rId1"/>
  <headerFooter>
    <oddHeader>&amp;CÅRSREGNSKAP 2018
Vingtor RC Club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C6CC4-1D63-44A6-B352-C21745B930CF}">
  <dimension ref="A1:L62"/>
  <sheetViews>
    <sheetView workbookViewId="0">
      <pane ySplit="3" topLeftCell="A4" activePane="bottomLeft" state="frozen"/>
      <selection pane="bottomLeft" activeCell="H14" sqref="H14"/>
    </sheetView>
  </sheetViews>
  <sheetFormatPr baseColWidth="10" defaultRowHeight="15" x14ac:dyDescent="0.25"/>
  <cols>
    <col min="2" max="2" width="28" customWidth="1"/>
    <col min="10" max="10" width="3.140625" customWidth="1"/>
  </cols>
  <sheetData>
    <row r="1" spans="1:11" ht="15.75" x14ac:dyDescent="0.25">
      <c r="A1" s="2"/>
      <c r="B1" s="3"/>
      <c r="C1" s="3"/>
      <c r="D1" s="112"/>
      <c r="E1" s="112"/>
      <c r="F1" s="112"/>
      <c r="G1" s="112"/>
      <c r="H1" s="113"/>
      <c r="I1" s="113"/>
      <c r="J1" s="113"/>
      <c r="K1" s="113"/>
    </row>
    <row r="2" spans="1:11" ht="18.75" x14ac:dyDescent="0.3">
      <c r="A2" s="4"/>
      <c r="B2" s="4"/>
      <c r="C2" s="114" t="s">
        <v>4</v>
      </c>
      <c r="D2" s="114"/>
      <c r="E2" s="5"/>
      <c r="F2" s="115" t="s">
        <v>5</v>
      </c>
      <c r="G2" s="115"/>
      <c r="H2" s="6"/>
      <c r="I2" s="54" t="s">
        <v>6</v>
      </c>
      <c r="J2" s="6"/>
      <c r="K2" s="6"/>
    </row>
    <row r="3" spans="1:11" ht="18.75" x14ac:dyDescent="0.3">
      <c r="C3" s="67" t="s">
        <v>2</v>
      </c>
      <c r="D3" s="68" t="s">
        <v>3</v>
      </c>
      <c r="E3" s="69"/>
      <c r="F3" s="67" t="s">
        <v>2</v>
      </c>
      <c r="G3" s="68" t="s">
        <v>3</v>
      </c>
      <c r="H3" s="8"/>
      <c r="I3" s="55"/>
      <c r="J3" s="8"/>
      <c r="K3" s="6"/>
    </row>
    <row r="4" spans="1:11" ht="15.75" x14ac:dyDescent="0.25">
      <c r="A4" s="9" t="s">
        <v>7</v>
      </c>
      <c r="C4" s="42"/>
      <c r="D4" s="39"/>
      <c r="E4" s="7"/>
      <c r="F4" s="51"/>
      <c r="G4" s="39"/>
      <c r="H4" s="8"/>
      <c r="I4" s="56"/>
      <c r="J4" s="8"/>
      <c r="K4" s="6"/>
    </row>
    <row r="5" spans="1:11" x14ac:dyDescent="0.25">
      <c r="B5" t="s">
        <v>8</v>
      </c>
      <c r="C5" s="51">
        <v>37000</v>
      </c>
      <c r="D5" s="39"/>
      <c r="E5" s="7"/>
      <c r="F5" s="51">
        <f>[1]Klubbadministrasjon!H34</f>
        <v>37260</v>
      </c>
      <c r="G5" s="39"/>
      <c r="H5" s="8"/>
      <c r="I5" s="58">
        <f>F5-C5</f>
        <v>260</v>
      </c>
      <c r="J5" s="8"/>
      <c r="K5" s="8"/>
    </row>
    <row r="6" spans="1:11" x14ac:dyDescent="0.25">
      <c r="B6" t="s">
        <v>9</v>
      </c>
      <c r="C6" s="51">
        <v>7500</v>
      </c>
      <c r="D6" s="39"/>
      <c r="E6" s="5"/>
      <c r="F6" s="51">
        <f>[1]Klubbadministrasjon!L34-(2500+3836)</f>
        <v>9504</v>
      </c>
      <c r="G6" s="39"/>
      <c r="H6" s="6"/>
      <c r="I6" s="58">
        <f>F6-C6</f>
        <v>2004</v>
      </c>
      <c r="J6" s="6"/>
      <c r="K6" s="6" t="s">
        <v>50</v>
      </c>
    </row>
    <row r="7" spans="1:11" ht="15.75" x14ac:dyDescent="0.25">
      <c r="B7" t="s">
        <v>10</v>
      </c>
      <c r="C7" s="51">
        <v>11500</v>
      </c>
      <c r="D7" s="40"/>
      <c r="E7" s="7"/>
      <c r="F7" s="51">
        <f>[1]Klubbadministrasjon!N34</f>
        <v>10894.1</v>
      </c>
      <c r="G7" s="40"/>
      <c r="H7" s="8"/>
      <c r="I7" s="57">
        <f>F7-C7</f>
        <v>-605.89999999999964</v>
      </c>
      <c r="J7" s="6"/>
      <c r="K7" s="6" t="s">
        <v>46</v>
      </c>
    </row>
    <row r="8" spans="1:11" x14ac:dyDescent="0.25">
      <c r="B8" t="s">
        <v>22</v>
      </c>
      <c r="C8" s="52">
        <v>0</v>
      </c>
      <c r="D8" s="39"/>
      <c r="E8" s="5"/>
      <c r="F8" s="52">
        <v>6336</v>
      </c>
      <c r="G8" s="39"/>
      <c r="H8" s="6"/>
      <c r="I8" s="58">
        <f>F8-C8</f>
        <v>6336</v>
      </c>
      <c r="J8" s="6"/>
      <c r="K8" s="6" t="s">
        <v>47</v>
      </c>
    </row>
    <row r="9" spans="1:11" ht="15.75" x14ac:dyDescent="0.25">
      <c r="A9" s="9" t="s">
        <v>11</v>
      </c>
      <c r="B9" s="9"/>
      <c r="C9" s="43"/>
      <c r="D9" s="39"/>
      <c r="E9" s="11"/>
      <c r="F9" s="53"/>
      <c r="G9" s="39"/>
      <c r="H9" s="12"/>
      <c r="I9" s="60"/>
      <c r="J9" s="12"/>
      <c r="K9" s="6"/>
    </row>
    <row r="10" spans="1:11" ht="15.75" x14ac:dyDescent="0.25">
      <c r="B10" t="s">
        <v>12</v>
      </c>
      <c r="C10" s="51">
        <v>2000</v>
      </c>
      <c r="D10" s="39"/>
      <c r="E10" s="116"/>
      <c r="F10" s="51">
        <f>[1]Medlemspleie!J29</f>
        <v>1759.49</v>
      </c>
      <c r="G10" s="39"/>
      <c r="H10" s="12"/>
      <c r="I10" s="57">
        <f>F10-C10</f>
        <v>-240.51</v>
      </c>
      <c r="J10" s="12"/>
      <c r="K10" s="6"/>
    </row>
    <row r="11" spans="1:11" x14ac:dyDescent="0.25">
      <c r="C11" s="42"/>
      <c r="D11" s="39"/>
      <c r="E11" s="5"/>
      <c r="F11" s="52"/>
      <c r="G11" s="39"/>
      <c r="H11" s="6"/>
      <c r="I11" s="59"/>
      <c r="J11" s="6"/>
      <c r="K11" s="6"/>
    </row>
    <row r="12" spans="1:11" ht="15.75" x14ac:dyDescent="0.25">
      <c r="A12" s="9" t="s">
        <v>13</v>
      </c>
      <c r="B12" s="9"/>
      <c r="C12" s="43"/>
      <c r="D12" s="39"/>
      <c r="E12" s="5"/>
      <c r="F12" s="52"/>
      <c r="G12" s="39"/>
      <c r="H12" s="6"/>
      <c r="I12" s="59"/>
      <c r="J12" s="6"/>
      <c r="K12" s="6"/>
    </row>
    <row r="13" spans="1:11" x14ac:dyDescent="0.25">
      <c r="B13" t="s">
        <v>14</v>
      </c>
      <c r="C13" s="51">
        <v>20000</v>
      </c>
      <c r="D13" s="39"/>
      <c r="E13" s="1"/>
      <c r="F13" s="51">
        <f>[1]Stevner!F29+[1]Stevner!N29</f>
        <v>22542.54</v>
      </c>
      <c r="G13" s="39"/>
      <c r="H13" s="6"/>
      <c r="I13" s="58">
        <f>F13-C13</f>
        <v>2542.5400000000009</v>
      </c>
      <c r="J13" s="6"/>
      <c r="K13" s="6" t="s">
        <v>41</v>
      </c>
    </row>
    <row r="14" spans="1:11" ht="15.75" x14ac:dyDescent="0.25">
      <c r="B14" s="14" t="s">
        <v>48</v>
      </c>
      <c r="C14" s="52">
        <v>0</v>
      </c>
      <c r="D14" s="40"/>
      <c r="E14" s="1"/>
      <c r="F14" s="52">
        <f>[1]Stevner!L29</f>
        <v>2530.04</v>
      </c>
      <c r="G14" s="40"/>
      <c r="H14" s="6"/>
      <c r="I14" s="58">
        <f>F14-C14</f>
        <v>2530.04</v>
      </c>
      <c r="J14" s="6"/>
      <c r="K14" s="6"/>
    </row>
    <row r="15" spans="1:11" ht="15.75" x14ac:dyDescent="0.25">
      <c r="A15" s="13" t="s">
        <v>15</v>
      </c>
      <c r="C15" s="42"/>
      <c r="D15" s="39"/>
      <c r="E15" s="5"/>
      <c r="F15" s="52"/>
      <c r="G15" s="39"/>
      <c r="H15" s="6"/>
      <c r="I15" s="57"/>
      <c r="J15" s="6"/>
      <c r="K15" s="6"/>
    </row>
    <row r="16" spans="1:11" ht="15.75" x14ac:dyDescent="0.25">
      <c r="A16" s="13"/>
      <c r="B16" s="14" t="s">
        <v>16</v>
      </c>
      <c r="C16" s="52">
        <v>25</v>
      </c>
      <c r="D16" s="39"/>
      <c r="E16" s="1"/>
      <c r="F16" s="52">
        <f>[1]Bankkostnader!F29</f>
        <v>33.35</v>
      </c>
      <c r="G16" s="39"/>
      <c r="H16" s="6"/>
      <c r="I16" s="58">
        <f>F16-C16</f>
        <v>8.3500000000000014</v>
      </c>
      <c r="J16" s="6"/>
      <c r="K16" s="6"/>
    </row>
    <row r="17" spans="1:11" ht="15.75" thickBot="1" x14ac:dyDescent="0.3">
      <c r="C17" s="75"/>
      <c r="D17" s="77"/>
      <c r="E17" s="5"/>
      <c r="F17" s="73"/>
      <c r="G17" s="77"/>
      <c r="H17" s="6"/>
      <c r="I17" s="71"/>
      <c r="J17" s="6"/>
      <c r="K17" s="6"/>
    </row>
    <row r="18" spans="1:11" ht="16.5" thickBot="1" x14ac:dyDescent="0.3">
      <c r="A18" s="117" t="s">
        <v>49</v>
      </c>
      <c r="B18" s="118"/>
      <c r="C18" s="121">
        <f>SUM(C5:C17)</f>
        <v>78025</v>
      </c>
      <c r="D18" s="79"/>
      <c r="E18" s="5"/>
      <c r="F18" s="74">
        <f>SUM(F5:F16)</f>
        <v>90859.520000000004</v>
      </c>
      <c r="G18" s="79"/>
      <c r="H18" s="15"/>
      <c r="I18" s="72">
        <f>F18-C18</f>
        <v>12834.520000000004</v>
      </c>
      <c r="J18" s="6"/>
      <c r="K18" s="6"/>
    </row>
    <row r="19" spans="1:11" x14ac:dyDescent="0.25">
      <c r="A19" s="119"/>
      <c r="B19" s="119"/>
      <c r="C19" s="120"/>
      <c r="D19" s="119"/>
      <c r="E19" s="5"/>
      <c r="F19" s="5"/>
      <c r="G19" s="5"/>
      <c r="H19" s="6"/>
      <c r="I19" s="6"/>
      <c r="J19" s="6"/>
      <c r="K19" s="6"/>
    </row>
    <row r="20" spans="1:11" ht="15.75" x14ac:dyDescent="0.25">
      <c r="A20" s="9" t="s">
        <v>17</v>
      </c>
      <c r="B20" s="9"/>
      <c r="C20" s="83"/>
      <c r="D20" s="122"/>
      <c r="E20" s="5"/>
      <c r="F20" s="5"/>
      <c r="G20" s="5"/>
      <c r="H20" s="6"/>
      <c r="I20" s="6"/>
      <c r="J20" s="6"/>
      <c r="K20" s="6"/>
    </row>
    <row r="21" spans="1:11" x14ac:dyDescent="0.25">
      <c r="B21" t="s">
        <v>18</v>
      </c>
      <c r="C21" s="39"/>
      <c r="D21" s="44">
        <v>18500</v>
      </c>
      <c r="E21" s="5"/>
      <c r="F21" s="39"/>
      <c r="G21" s="48">
        <v>18500</v>
      </c>
      <c r="H21" s="6"/>
      <c r="I21" s="61">
        <f t="shared" ref="I21:I27" si="0">D21-G21</f>
        <v>0</v>
      </c>
      <c r="J21" s="6"/>
      <c r="K21" s="10"/>
    </row>
    <row r="22" spans="1:11" x14ac:dyDescent="0.25">
      <c r="B22" t="s">
        <v>19</v>
      </c>
      <c r="C22" s="39"/>
      <c r="D22" s="44">
        <v>9000</v>
      </c>
      <c r="E22" s="5"/>
      <c r="F22" s="39"/>
      <c r="G22" s="48">
        <v>2537.39</v>
      </c>
      <c r="H22" s="6"/>
      <c r="I22" s="62">
        <f t="shared" si="0"/>
        <v>6462.6100000000006</v>
      </c>
      <c r="J22" s="6"/>
      <c r="K22" s="6" t="s">
        <v>52</v>
      </c>
    </row>
    <row r="23" spans="1:11" x14ac:dyDescent="0.25">
      <c r="B23" t="s">
        <v>20</v>
      </c>
      <c r="C23" s="39"/>
      <c r="D23" s="44">
        <v>8000</v>
      </c>
      <c r="E23" s="5"/>
      <c r="F23" s="39"/>
      <c r="G23" s="48">
        <v>7172.64</v>
      </c>
      <c r="H23" s="6"/>
      <c r="I23" s="58">
        <f t="shared" si="0"/>
        <v>827.35999999999967</v>
      </c>
      <c r="J23" s="6"/>
      <c r="K23" s="6"/>
    </row>
    <row r="24" spans="1:11" x14ac:dyDescent="0.25">
      <c r="B24" t="s">
        <v>21</v>
      </c>
      <c r="C24" s="39"/>
      <c r="D24" s="44">
        <v>2000</v>
      </c>
      <c r="E24" s="5"/>
      <c r="F24" s="39"/>
      <c r="G24" s="48">
        <v>2000</v>
      </c>
      <c r="H24" s="6"/>
      <c r="I24" s="62">
        <f t="shared" si="0"/>
        <v>0</v>
      </c>
      <c r="J24" s="6"/>
      <c r="K24" s="6"/>
    </row>
    <row r="25" spans="1:11" x14ac:dyDescent="0.25">
      <c r="B25" t="s">
        <v>22</v>
      </c>
      <c r="C25" s="39"/>
      <c r="D25" s="44">
        <v>9000</v>
      </c>
      <c r="E25" s="5"/>
      <c r="F25" s="39"/>
      <c r="G25" s="48">
        <v>7163.6</v>
      </c>
      <c r="H25" s="6"/>
      <c r="I25" s="58">
        <f t="shared" si="0"/>
        <v>1836.3999999999996</v>
      </c>
      <c r="J25" s="6"/>
      <c r="K25" s="6"/>
    </row>
    <row r="26" spans="1:11" x14ac:dyDescent="0.25">
      <c r="B26" t="s">
        <v>23</v>
      </c>
      <c r="C26" s="39"/>
      <c r="D26" s="44">
        <v>1000</v>
      </c>
      <c r="E26" s="5"/>
      <c r="F26" s="39"/>
      <c r="G26" s="48">
        <v>599.5</v>
      </c>
      <c r="H26" s="6"/>
      <c r="I26" s="62">
        <f t="shared" si="0"/>
        <v>400.5</v>
      </c>
      <c r="J26" s="6"/>
      <c r="K26" s="6"/>
    </row>
    <row r="27" spans="1:11" x14ac:dyDescent="0.25">
      <c r="B27" t="s">
        <v>51</v>
      </c>
      <c r="C27" s="39"/>
      <c r="D27" s="44">
        <v>1000</v>
      </c>
      <c r="E27" s="5"/>
      <c r="F27" s="39"/>
      <c r="G27" s="48">
        <v>1000</v>
      </c>
      <c r="H27" s="6"/>
      <c r="I27" s="63">
        <f t="shared" si="0"/>
        <v>0</v>
      </c>
      <c r="J27" s="6"/>
      <c r="K27" s="6"/>
    </row>
    <row r="28" spans="1:11" ht="15.75" x14ac:dyDescent="0.25">
      <c r="A28" s="9" t="s">
        <v>11</v>
      </c>
      <c r="B28" s="9"/>
      <c r="C28" s="40"/>
      <c r="D28" s="45"/>
      <c r="E28" s="5"/>
      <c r="F28" s="40"/>
      <c r="G28" s="48"/>
      <c r="H28" s="6"/>
      <c r="I28" s="63"/>
      <c r="J28" s="6"/>
      <c r="K28" s="6"/>
    </row>
    <row r="29" spans="1:11" x14ac:dyDescent="0.25">
      <c r="B29" s="14" t="s">
        <v>18</v>
      </c>
      <c r="C29" s="39"/>
      <c r="D29" s="44">
        <v>4200</v>
      </c>
      <c r="E29" s="5"/>
      <c r="F29" s="39"/>
      <c r="G29" s="48">
        <v>2800</v>
      </c>
      <c r="H29" s="6"/>
      <c r="I29" s="61">
        <f>D29-G29</f>
        <v>1400</v>
      </c>
      <c r="J29" s="6"/>
      <c r="K29" s="6" t="s">
        <v>42</v>
      </c>
    </row>
    <row r="30" spans="1:11" ht="15.75" x14ac:dyDescent="0.25">
      <c r="B30" s="17" t="s">
        <v>24</v>
      </c>
      <c r="C30" s="41"/>
      <c r="D30" s="46">
        <v>2000</v>
      </c>
      <c r="E30" s="18"/>
      <c r="F30" s="41"/>
      <c r="G30" s="48">
        <v>1556.99</v>
      </c>
      <c r="H30" s="19"/>
      <c r="I30" s="62">
        <f>D30-G30</f>
        <v>443.01</v>
      </c>
      <c r="J30" s="19"/>
      <c r="K30" s="19"/>
    </row>
    <row r="31" spans="1:11" ht="15.75" x14ac:dyDescent="0.25">
      <c r="B31" s="14" t="s">
        <v>25</v>
      </c>
      <c r="C31" s="39"/>
      <c r="D31" s="44">
        <v>2000</v>
      </c>
      <c r="E31" s="18"/>
      <c r="F31" s="39"/>
      <c r="G31" s="48">
        <v>514</v>
      </c>
      <c r="H31" s="19"/>
      <c r="I31" s="62">
        <f>D31-G31</f>
        <v>1486</v>
      </c>
      <c r="J31" s="19"/>
      <c r="K31" s="19"/>
    </row>
    <row r="32" spans="1:11" ht="15.75" x14ac:dyDescent="0.25">
      <c r="B32" s="14" t="s">
        <v>12</v>
      </c>
      <c r="C32" s="39"/>
      <c r="D32" s="44">
        <v>0</v>
      </c>
      <c r="E32" s="18"/>
      <c r="F32" s="39"/>
      <c r="G32" s="48">
        <v>0</v>
      </c>
      <c r="H32" s="19"/>
      <c r="I32" s="62">
        <f>D32-G32</f>
        <v>0</v>
      </c>
      <c r="J32" s="19"/>
      <c r="K32" s="19"/>
    </row>
    <row r="33" spans="1:11" ht="15.75" x14ac:dyDescent="0.25">
      <c r="B33" s="14" t="s">
        <v>22</v>
      </c>
      <c r="C33" s="39"/>
      <c r="D33" s="44">
        <v>0</v>
      </c>
      <c r="E33" s="18"/>
      <c r="F33" s="39"/>
      <c r="G33" s="48">
        <v>940</v>
      </c>
      <c r="H33" s="19"/>
      <c r="I33" s="57">
        <f>D33-G33</f>
        <v>-940</v>
      </c>
      <c r="J33" s="19"/>
      <c r="K33" s="123" t="s">
        <v>53</v>
      </c>
    </row>
    <row r="34" spans="1:11" ht="15.75" x14ac:dyDescent="0.25">
      <c r="C34" s="39"/>
      <c r="D34" s="44"/>
      <c r="E34" s="18"/>
      <c r="F34" s="39"/>
      <c r="G34" s="50"/>
      <c r="H34" s="19"/>
      <c r="I34" s="64"/>
      <c r="J34" s="19"/>
      <c r="K34" s="19"/>
    </row>
    <row r="35" spans="1:11" ht="15.75" x14ac:dyDescent="0.25">
      <c r="A35" s="9" t="s">
        <v>13</v>
      </c>
      <c r="B35" s="9"/>
      <c r="C35" s="40"/>
      <c r="D35" s="45"/>
      <c r="E35" s="5"/>
      <c r="F35" s="40"/>
      <c r="G35" s="48"/>
      <c r="H35" s="21"/>
      <c r="I35" s="63"/>
      <c r="J35" s="21"/>
      <c r="K35" s="21"/>
    </row>
    <row r="36" spans="1:11" ht="15.75" x14ac:dyDescent="0.25">
      <c r="A36" s="9"/>
      <c r="B36" s="22" t="s">
        <v>18</v>
      </c>
      <c r="C36" s="40"/>
      <c r="D36" s="47">
        <v>0</v>
      </c>
      <c r="E36" s="7"/>
      <c r="F36" s="40"/>
      <c r="G36" s="49">
        <v>0</v>
      </c>
      <c r="H36" s="23"/>
      <c r="I36" s="61">
        <f>D36-G36</f>
        <v>0</v>
      </c>
      <c r="J36" s="21"/>
      <c r="K36" s="21"/>
    </row>
    <row r="37" spans="1:11" x14ac:dyDescent="0.25">
      <c r="B37" s="14" t="s">
        <v>26</v>
      </c>
      <c r="C37" s="39"/>
      <c r="D37" s="44">
        <v>3500</v>
      </c>
      <c r="E37" s="5"/>
      <c r="F37" s="39"/>
      <c r="G37" s="49">
        <v>2411.0699999999997</v>
      </c>
      <c r="H37" s="21"/>
      <c r="I37" s="58">
        <f>D37-G37</f>
        <v>1088.9300000000003</v>
      </c>
      <c r="J37" s="21"/>
      <c r="K37" s="21"/>
    </row>
    <row r="38" spans="1:11" x14ac:dyDescent="0.25">
      <c r="B38" s="14" t="s">
        <v>27</v>
      </c>
      <c r="C38" s="39"/>
      <c r="D38" s="44">
        <v>4000</v>
      </c>
      <c r="E38" s="5"/>
      <c r="F38" s="39"/>
      <c r="G38" s="49">
        <v>3654</v>
      </c>
      <c r="H38" s="21"/>
      <c r="I38" s="62">
        <f>D38-G38</f>
        <v>346</v>
      </c>
      <c r="J38" s="21"/>
      <c r="K38" s="21"/>
    </row>
    <row r="39" spans="1:11" x14ac:dyDescent="0.25">
      <c r="B39" s="14" t="s">
        <v>28</v>
      </c>
      <c r="C39" s="39"/>
      <c r="D39" s="44">
        <v>2000</v>
      </c>
      <c r="E39" s="5"/>
      <c r="F39" s="39"/>
      <c r="G39" s="49">
        <v>0</v>
      </c>
      <c r="H39" s="21"/>
      <c r="I39" s="61">
        <f>D39-G39</f>
        <v>2000</v>
      </c>
      <c r="J39" s="21"/>
      <c r="K39" s="21" t="s">
        <v>54</v>
      </c>
    </row>
    <row r="40" spans="1:11" x14ac:dyDescent="0.25">
      <c r="B40" s="14" t="s">
        <v>22</v>
      </c>
      <c r="C40" s="39"/>
      <c r="D40" s="44">
        <v>1000</v>
      </c>
      <c r="E40" s="5"/>
      <c r="F40" s="39"/>
      <c r="G40" s="49">
        <v>890.8</v>
      </c>
      <c r="H40" s="21"/>
      <c r="I40" s="57">
        <f>D40-G40</f>
        <v>109.20000000000005</v>
      </c>
      <c r="J40" s="21"/>
      <c r="K40" s="21"/>
    </row>
    <row r="41" spans="1:11" x14ac:dyDescent="0.25">
      <c r="C41" s="39"/>
      <c r="D41" s="44"/>
      <c r="E41" s="5"/>
      <c r="F41" s="39"/>
      <c r="G41" s="48"/>
      <c r="H41" s="21"/>
      <c r="I41" s="63"/>
      <c r="J41" s="21"/>
      <c r="K41" s="21"/>
    </row>
    <row r="42" spans="1:11" x14ac:dyDescent="0.25">
      <c r="C42" s="39"/>
      <c r="D42" s="44"/>
      <c r="E42" s="5"/>
      <c r="F42" s="39"/>
      <c r="G42" s="48"/>
      <c r="H42" s="21"/>
      <c r="I42" s="63"/>
      <c r="J42" s="21"/>
      <c r="K42" s="21"/>
    </row>
    <row r="43" spans="1:11" x14ac:dyDescent="0.25">
      <c r="C43" s="39"/>
      <c r="D43" s="44"/>
      <c r="E43" s="5"/>
      <c r="F43" s="39"/>
      <c r="G43" s="48"/>
      <c r="H43" s="21"/>
      <c r="I43" s="63"/>
      <c r="J43" s="21"/>
      <c r="K43" s="21"/>
    </row>
    <row r="44" spans="1:11" ht="15.75" x14ac:dyDescent="0.25">
      <c r="A44" s="9" t="s">
        <v>7</v>
      </c>
      <c r="B44" s="9"/>
      <c r="C44" s="40"/>
      <c r="D44" s="45"/>
      <c r="E44" s="5"/>
      <c r="F44" s="40"/>
      <c r="G44" s="48"/>
      <c r="H44" s="21"/>
      <c r="I44" s="63"/>
      <c r="J44" s="21"/>
      <c r="K44" s="21"/>
    </row>
    <row r="45" spans="1:11" ht="15.75" x14ac:dyDescent="0.25">
      <c r="B45" s="14" t="s">
        <v>29</v>
      </c>
      <c r="C45" s="39"/>
      <c r="D45" s="44">
        <v>2000</v>
      </c>
      <c r="E45" s="24"/>
      <c r="F45" s="39"/>
      <c r="G45" s="48">
        <v>871.25</v>
      </c>
      <c r="H45" s="21"/>
      <c r="I45" s="61">
        <f>D45-G45</f>
        <v>1128.75</v>
      </c>
      <c r="J45" s="21"/>
      <c r="K45" s="21"/>
    </row>
    <row r="46" spans="1:11" ht="15.75" x14ac:dyDescent="0.25">
      <c r="B46" s="14" t="s">
        <v>30</v>
      </c>
      <c r="C46" s="39"/>
      <c r="D46" s="44">
        <v>2200</v>
      </c>
      <c r="E46" s="24"/>
      <c r="F46" s="39"/>
      <c r="G46" s="48">
        <v>2256</v>
      </c>
      <c r="H46" s="21"/>
      <c r="I46" s="57">
        <f>D46-G46</f>
        <v>-56</v>
      </c>
      <c r="J46" s="21"/>
      <c r="K46" s="21"/>
    </row>
    <row r="47" spans="1:11" ht="15.75" x14ac:dyDescent="0.25">
      <c r="B47" t="s">
        <v>31</v>
      </c>
      <c r="C47" s="39"/>
      <c r="D47" s="44">
        <v>1900</v>
      </c>
      <c r="E47" s="24"/>
      <c r="F47" s="39"/>
      <c r="G47" s="48">
        <v>1160</v>
      </c>
      <c r="H47" s="21"/>
      <c r="I47" s="61">
        <f>D47-G47</f>
        <v>740</v>
      </c>
      <c r="J47" s="21"/>
      <c r="K47" s="21"/>
    </row>
    <row r="48" spans="1:11" ht="15.75" x14ac:dyDescent="0.25">
      <c r="B48" s="14" t="s">
        <v>32</v>
      </c>
      <c r="C48" s="39"/>
      <c r="D48" s="44">
        <v>0</v>
      </c>
      <c r="E48" s="24"/>
      <c r="F48" s="39"/>
      <c r="G48" s="48">
        <v>0</v>
      </c>
      <c r="H48" s="21"/>
      <c r="I48" s="61">
        <f>D48-G48</f>
        <v>0</v>
      </c>
      <c r="J48" s="21"/>
      <c r="K48" s="21"/>
    </row>
    <row r="49" spans="1:12" ht="15.75" x14ac:dyDescent="0.25">
      <c r="B49" s="14" t="s">
        <v>33</v>
      </c>
      <c r="C49" s="39"/>
      <c r="D49" s="44">
        <v>4000</v>
      </c>
      <c r="E49" s="25"/>
      <c r="F49" s="39"/>
      <c r="G49" s="48">
        <v>5887</v>
      </c>
      <c r="H49" s="21"/>
      <c r="I49" s="57">
        <f>D49-G49</f>
        <v>-1887</v>
      </c>
      <c r="J49" s="21"/>
      <c r="K49" s="21" t="s">
        <v>55</v>
      </c>
    </row>
    <row r="50" spans="1:12" ht="15.75" x14ac:dyDescent="0.25">
      <c r="C50" s="39"/>
      <c r="D50" s="44"/>
      <c r="E50" s="24"/>
      <c r="F50" s="39"/>
      <c r="G50" s="48"/>
      <c r="H50" s="21"/>
      <c r="I50" s="63"/>
      <c r="J50" s="21"/>
      <c r="K50" s="21"/>
    </row>
    <row r="51" spans="1:12" ht="15.75" x14ac:dyDescent="0.25">
      <c r="A51" s="9" t="s">
        <v>34</v>
      </c>
      <c r="B51" s="9"/>
      <c r="C51" s="40"/>
      <c r="D51" s="45"/>
      <c r="E51" s="20"/>
      <c r="F51" s="40"/>
      <c r="G51" s="48"/>
      <c r="H51" s="21"/>
      <c r="I51" s="63"/>
      <c r="J51" s="21"/>
      <c r="K51" s="21"/>
    </row>
    <row r="52" spans="1:12" x14ac:dyDescent="0.25">
      <c r="B52" t="s">
        <v>35</v>
      </c>
      <c r="C52" s="39"/>
      <c r="D52" s="44">
        <v>400</v>
      </c>
      <c r="E52" s="20"/>
      <c r="F52" s="39"/>
      <c r="G52" s="48">
        <v>295</v>
      </c>
      <c r="H52" s="21"/>
      <c r="I52" s="62">
        <f>D52-G52</f>
        <v>105</v>
      </c>
      <c r="J52" s="21"/>
      <c r="K52" s="21"/>
    </row>
    <row r="53" spans="1:12" x14ac:dyDescent="0.25">
      <c r="B53" s="14" t="s">
        <v>36</v>
      </c>
      <c r="C53" s="39"/>
      <c r="D53" s="44">
        <v>0</v>
      </c>
      <c r="E53" s="20"/>
      <c r="F53" s="39"/>
      <c r="G53" s="48">
        <v>0</v>
      </c>
      <c r="H53" s="21"/>
      <c r="I53" s="62">
        <f>D53-G53</f>
        <v>0</v>
      </c>
      <c r="J53" s="21"/>
      <c r="K53" s="21"/>
    </row>
    <row r="54" spans="1:12" ht="15.75" thickBot="1" x14ac:dyDescent="0.3">
      <c r="B54" s="14"/>
      <c r="C54" s="77"/>
      <c r="D54" s="78"/>
      <c r="E54" s="20"/>
      <c r="F54" s="77"/>
      <c r="G54" s="81"/>
      <c r="H54" s="21"/>
      <c r="I54" s="129"/>
      <c r="J54" s="21"/>
      <c r="K54" s="21"/>
    </row>
    <row r="55" spans="1:12" ht="16.5" thickBot="1" x14ac:dyDescent="0.3">
      <c r="A55" s="76" t="s">
        <v>56</v>
      </c>
      <c r="B55" s="76"/>
      <c r="C55" s="79"/>
      <c r="D55" s="80">
        <f>SUM(D21:D53)</f>
        <v>77700</v>
      </c>
      <c r="E55" s="20"/>
      <c r="F55" s="79"/>
      <c r="G55" s="82">
        <f>SUM(G21:G53)</f>
        <v>62209.24</v>
      </c>
      <c r="H55" s="21"/>
      <c r="I55" s="130">
        <f>D55-G55</f>
        <v>15490.760000000002</v>
      </c>
      <c r="J55" s="21"/>
      <c r="K55" s="21"/>
    </row>
    <row r="56" spans="1:12" ht="15.75" x14ac:dyDescent="0.25">
      <c r="A56" s="38"/>
      <c r="B56" s="38"/>
      <c r="C56" s="124"/>
      <c r="D56" s="66"/>
      <c r="E56" s="20"/>
      <c r="F56" s="5"/>
      <c r="G56" s="65"/>
      <c r="H56" s="21"/>
      <c r="I56" s="16"/>
      <c r="J56" s="21"/>
      <c r="K56" s="21"/>
    </row>
    <row r="57" spans="1:12" ht="15.75" x14ac:dyDescent="0.25">
      <c r="A57" s="125"/>
      <c r="B57" s="66"/>
      <c r="C57" s="124"/>
      <c r="D57" s="66"/>
      <c r="E57" s="5"/>
      <c r="F57" s="5"/>
      <c r="G57" s="126"/>
      <c r="H57" s="6"/>
      <c r="I57" s="16"/>
      <c r="J57" s="21"/>
      <c r="K57" s="21"/>
    </row>
    <row r="58" spans="1:12" s="9" customFormat="1" ht="15.75" x14ac:dyDescent="0.25">
      <c r="A58" s="127"/>
      <c r="B58" s="65"/>
      <c r="C58" s="65"/>
      <c r="D58" s="65"/>
      <c r="E58" s="65"/>
      <c r="F58" s="65"/>
      <c r="G58" s="65"/>
      <c r="H58" s="66"/>
      <c r="I58" s="66"/>
      <c r="J58" s="38"/>
      <c r="K58" s="38"/>
    </row>
    <row r="59" spans="1:12" x14ac:dyDescent="0.25">
      <c r="A59" s="128"/>
      <c r="B59" s="5"/>
      <c r="C59" s="5"/>
      <c r="D59" s="5"/>
      <c r="E59" s="5"/>
      <c r="F59" s="5"/>
      <c r="G59" s="5"/>
      <c r="H59" s="6"/>
      <c r="I59" s="6"/>
      <c r="J59" s="21"/>
      <c r="K59" s="21"/>
    </row>
    <row r="60" spans="1:12" ht="15.75" x14ac:dyDescent="0.25">
      <c r="A60" s="2"/>
      <c r="B60" s="18"/>
      <c r="C60" s="18"/>
      <c r="D60" s="18"/>
      <c r="E60" s="18"/>
      <c r="F60" s="18"/>
      <c r="G60" s="18"/>
      <c r="H60" s="18"/>
      <c r="I60" s="19"/>
      <c r="J60" s="26"/>
      <c r="L60" s="27"/>
    </row>
    <row r="61" spans="1:12" ht="15.75" thickBot="1" x14ac:dyDescent="0.3">
      <c r="H61" s="21"/>
    </row>
    <row r="62" spans="1:12" ht="16.5" thickBot="1" x14ac:dyDescent="0.3">
      <c r="A62" s="84" t="s">
        <v>57</v>
      </c>
      <c r="B62" s="85"/>
      <c r="C62" s="85"/>
      <c r="D62" s="85"/>
      <c r="E62" s="85"/>
      <c r="F62" s="85"/>
      <c r="G62" s="85"/>
      <c r="H62" s="86">
        <f>F18-G55</f>
        <v>28650.280000000006</v>
      </c>
    </row>
  </sheetData>
  <mergeCells count="6">
    <mergeCell ref="D1:E1"/>
    <mergeCell ref="F1:G1"/>
    <mergeCell ref="H1:I1"/>
    <mergeCell ref="J1:K1"/>
    <mergeCell ref="C2:D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Balanse</vt:lpstr>
      <vt:lpstr>Budsjett mot regnskap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</dc:creator>
  <cp:lastModifiedBy>Espen</cp:lastModifiedBy>
  <dcterms:created xsi:type="dcterms:W3CDTF">2019-01-05T06:52:50Z</dcterms:created>
  <dcterms:modified xsi:type="dcterms:W3CDTF">2020-01-05T13:17:25Z</dcterms:modified>
</cp:coreProperties>
</file>