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1025"/>
  </bookViews>
  <sheets>
    <sheet name="Ark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I15" i="1"/>
  <c r="D46"/>
  <c r="G45"/>
  <c r="J45"/>
  <c r="G44"/>
  <c r="G42"/>
  <c r="G41"/>
  <c r="J41"/>
  <c r="G40"/>
  <c r="G39"/>
  <c r="G38"/>
  <c r="G36"/>
  <c r="J36"/>
  <c r="G35"/>
  <c r="J35"/>
  <c r="G34"/>
  <c r="G33"/>
  <c r="G32"/>
  <c r="J32"/>
  <c r="G30"/>
  <c r="G29"/>
  <c r="J29"/>
  <c r="G28"/>
  <c r="J28"/>
  <c r="G27"/>
  <c r="G26"/>
  <c r="G24"/>
  <c r="J24"/>
  <c r="G23"/>
  <c r="J23"/>
  <c r="G22"/>
  <c r="G21"/>
  <c r="J21"/>
  <c r="G20"/>
  <c r="G19"/>
  <c r="G18"/>
  <c r="C15"/>
  <c r="F14"/>
  <c r="F12"/>
  <c r="F10"/>
  <c r="F7"/>
  <c r="F5"/>
  <c r="J46"/>
  <c r="J47"/>
  <c r="G46"/>
  <c r="F15"/>
</calcChain>
</file>

<file path=xl/sharedStrings.xml><?xml version="1.0" encoding="utf-8"?>
<sst xmlns="http://schemas.openxmlformats.org/spreadsheetml/2006/main" count="60" uniqueCount="47">
  <si>
    <t>Inntekter</t>
  </si>
  <si>
    <t>Utgifter</t>
  </si>
  <si>
    <t>Klubbadministrasjon</t>
  </si>
  <si>
    <t>Medlemskontingent</t>
  </si>
  <si>
    <t>Momsrefusjon</t>
  </si>
  <si>
    <t>Grassrotandel</t>
  </si>
  <si>
    <t>Annet</t>
  </si>
  <si>
    <t>Medlemspleie</t>
  </si>
  <si>
    <t>Klubbeffekter</t>
  </si>
  <si>
    <t>Stevner</t>
  </si>
  <si>
    <t>Kiosksalg - deltakeravgift</t>
  </si>
  <si>
    <t>Bank</t>
  </si>
  <si>
    <t>Renter/annet</t>
  </si>
  <si>
    <t>Sum inntekter</t>
  </si>
  <si>
    <t>Flyplass</t>
  </si>
  <si>
    <t>Leiekostnader</t>
  </si>
  <si>
    <t>Flystripe</t>
  </si>
  <si>
    <t>Bygninger</t>
  </si>
  <si>
    <t>Årungen</t>
  </si>
  <si>
    <t>Julegave naboer, utgiftsføres i 2023</t>
  </si>
  <si>
    <t>Dugnader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</si>
  <si>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</si>
  <si>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</si>
  <si>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</si>
  <si>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</si>
  <si>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</si>
  <si>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</si>
  <si>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</si>
  <si>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Mangler underslagsforsikring kr 550</t>
  </si>
  <si>
    <t>Æresmedlemmer</t>
  </si>
  <si>
    <t>Honorar</t>
  </si>
  <si>
    <t>Annet (møte NLF)</t>
  </si>
  <si>
    <t>Bankkostnader</t>
  </si>
  <si>
    <t>Gebyrer</t>
  </si>
  <si>
    <t>Vipps</t>
  </si>
  <si>
    <t>Sum utgifter</t>
  </si>
  <si>
    <t>Budsjett 2022</t>
  </si>
  <si>
    <t>Regnskap 2022</t>
  </si>
  <si>
    <t>Budsjet 2023</t>
  </si>
  <si>
    <t>Stabil medlemsmasse</t>
  </si>
  <si>
    <t>Svakt synkende fra år til år</t>
  </si>
  <si>
    <t>Overskudd stevner + Nordisk mesterskap F3A</t>
  </si>
  <si>
    <t>2 Æresmedlemmer</t>
  </si>
  <si>
    <t>Budsjettert resultat</t>
  </si>
  <si>
    <t xml:space="preserve">Øket ladekapasitet </t>
  </si>
  <si>
    <t>Forberedelse til robotklipper</t>
  </si>
  <si>
    <t xml:space="preserve">Øker leie/ nabokompensasjon med 5 %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</si>
</sst>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64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4" fontId="9" fillId="0" borderId="0" xfId="0" applyNumberFormat="1" applyFont="1"/>
    <xf numFmtId="0" fontId="1" fillId="0" borderId="0" xfId="0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left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4" fontId="11" fillId="0" borderId="0" xfId="0" applyNumberFormat="1" applyFont="1" applyAlignment="1">
      <alignment horizontal="left" vertical="top"/>
    </xf>
    <xf numFmtId="4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4" fontId="13" fillId="0" borderId="0" xfId="0" applyNumberFormat="1" applyFont="1" applyAlignment="1">
      <alignment vertical="top"/>
    </xf>
    <xf numFmtId="0" fontId="14" fillId="0" borderId="0" xfId="0" applyFont="1" applyAlignment="1">
      <alignment vertical="top" wrapText="1"/>
    </xf>
    <xf numFmtId="16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pen/OneDrive/Vingtor/2022/Regnskap/Kvartalsregnskap%204%20-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Vingtor Cup"/>
      <sheetName val="Kommentarer"/>
    </sheetNames>
    <sheetDataSet>
      <sheetData sheetId="0"/>
      <sheetData sheetId="1">
        <row r="34">
          <cell r="C34">
            <v>19400</v>
          </cell>
          <cell r="E34">
            <v>21449.93</v>
          </cell>
          <cell r="G34">
            <v>1603.65</v>
          </cell>
          <cell r="K34">
            <v>0</v>
          </cell>
          <cell r="M34">
            <v>6157.8</v>
          </cell>
          <cell r="O34">
            <v>0</v>
          </cell>
          <cell r="Q34">
            <v>0</v>
          </cell>
        </row>
      </sheetData>
      <sheetData sheetId="2">
        <row r="29">
          <cell r="C29">
            <v>4000</v>
          </cell>
          <cell r="E29">
            <v>792.97</v>
          </cell>
          <cell r="G29">
            <v>0</v>
          </cell>
          <cell r="I29">
            <v>0</v>
          </cell>
          <cell r="J29">
            <v>537.62</v>
          </cell>
          <cell r="K29">
            <v>1269</v>
          </cell>
        </row>
      </sheetData>
      <sheetData sheetId="3">
        <row r="29">
          <cell r="C29">
            <v>0</v>
          </cell>
          <cell r="E29">
            <v>1964</v>
          </cell>
          <cell r="F29">
            <v>5083.9100000000008</v>
          </cell>
          <cell r="G29">
            <v>1978.3</v>
          </cell>
          <cell r="I29">
            <v>0</v>
          </cell>
          <cell r="K29">
            <v>0</v>
          </cell>
          <cell r="N29">
            <v>6750</v>
          </cell>
        </row>
      </sheetData>
      <sheetData sheetId="4">
        <row r="34">
          <cell r="C34">
            <v>5221.25</v>
          </cell>
          <cell r="E34">
            <v>1966</v>
          </cell>
          <cell r="G34">
            <v>0</v>
          </cell>
          <cell r="H34">
            <v>40550</v>
          </cell>
          <cell r="I34">
            <v>0</v>
          </cell>
          <cell r="K34">
            <v>0</v>
          </cell>
          <cell r="N34">
            <v>8750.369999999999</v>
          </cell>
        </row>
      </sheetData>
      <sheetData sheetId="5">
        <row r="29">
          <cell r="C29">
            <v>295</v>
          </cell>
          <cell r="F29">
            <v>0</v>
          </cell>
          <cell r="G29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/>
  </sheetViews>
  <sheetFormatPr baseColWidth="10" defaultColWidth="11.42578125" defaultRowHeight="15"/>
  <cols>
    <col min="1" max="1" width="2.140625" style="9" customWidth="1"/>
    <col min="2" max="2" width="21.28515625" style="7" customWidth="1"/>
    <col min="3" max="3" width="9.42578125" style="7" bestFit="1" customWidth="1"/>
    <col min="4" max="4" width="10.42578125" style="7" bestFit="1" customWidth="1"/>
    <col min="5" max="5" width="1.28515625" style="7" customWidth="1"/>
    <col min="6" max="6" width="9.28515625" style="7" bestFit="1" customWidth="1"/>
    <col min="7" max="7" width="9" style="7" bestFit="1" customWidth="1"/>
    <col min="8" max="8" width="1.42578125" customWidth="1"/>
    <col min="9" max="9" width="9.28515625" bestFit="1" customWidth="1"/>
    <col min="10" max="10" width="10" bestFit="1" customWidth="1"/>
    <col min="11" max="11" width="36.42578125" style="21" customWidth="1"/>
  </cols>
  <sheetData>
    <row r="1" spans="1:13" ht="15.75">
      <c r="A1" s="6"/>
      <c r="B1" s="3"/>
      <c r="C1" s="3"/>
      <c r="D1" s="49"/>
      <c r="E1" s="49"/>
      <c r="F1" s="49"/>
      <c r="G1" s="49"/>
      <c r="H1" s="50"/>
      <c r="I1" s="50"/>
      <c r="J1" s="50"/>
      <c r="K1" s="50"/>
    </row>
    <row r="2" spans="1:13" ht="18.75">
      <c r="A2" s="1"/>
      <c r="B2" s="1"/>
      <c r="C2" s="46" t="s">
        <v>36</v>
      </c>
      <c r="D2" s="46"/>
      <c r="F2" s="47" t="s">
        <v>37</v>
      </c>
      <c r="G2" s="47"/>
      <c r="I2" s="48" t="s">
        <v>38</v>
      </c>
      <c r="J2" s="48"/>
    </row>
    <row r="3" spans="1:13">
      <c r="A3" s="12"/>
      <c r="B3" s="12"/>
      <c r="C3" s="4" t="s">
        <v>0</v>
      </c>
      <c r="D3" s="5" t="s">
        <v>1</v>
      </c>
      <c r="E3" s="16"/>
      <c r="F3" s="4" t="s">
        <v>0</v>
      </c>
      <c r="G3" s="5" t="s">
        <v>1</v>
      </c>
      <c r="H3" s="17"/>
      <c r="I3" s="4" t="s">
        <v>0</v>
      </c>
      <c r="J3" s="5" t="s">
        <v>1</v>
      </c>
      <c r="K3" s="22"/>
      <c r="L3" s="13"/>
      <c r="M3" s="13"/>
    </row>
    <row r="4" spans="1:13">
      <c r="A4" s="24" t="s">
        <v>2</v>
      </c>
      <c r="B4" s="25"/>
      <c r="C4" s="26"/>
      <c r="D4" s="27"/>
      <c r="E4" s="28"/>
      <c r="F4" s="28"/>
      <c r="G4" s="28"/>
      <c r="H4" s="27"/>
      <c r="I4" s="27"/>
      <c r="J4" s="27"/>
      <c r="K4" s="29"/>
      <c r="L4" s="13"/>
      <c r="M4" s="13"/>
    </row>
    <row r="5" spans="1:13">
      <c r="A5" s="25"/>
      <c r="B5" s="25" t="s">
        <v>3</v>
      </c>
      <c r="C5" s="30">
        <v>37000</v>
      </c>
      <c r="D5" s="30"/>
      <c r="E5" s="28"/>
      <c r="F5" s="28">
        <f>[1]Klubbadministrasjon!H34</f>
        <v>40550</v>
      </c>
      <c r="G5" s="28"/>
      <c r="H5" s="27"/>
      <c r="I5" s="28">
        <v>40000</v>
      </c>
      <c r="J5" s="27"/>
      <c r="K5" s="31" t="s">
        <v>39</v>
      </c>
      <c r="L5" s="13"/>
      <c r="M5" s="13"/>
    </row>
    <row r="6" spans="1:13">
      <c r="A6" s="25"/>
      <c r="B6" s="25" t="s">
        <v>4</v>
      </c>
      <c r="C6" s="30">
        <v>3500</v>
      </c>
      <c r="D6" s="30"/>
      <c r="E6" s="26"/>
      <c r="F6" s="28">
        <v>5297</v>
      </c>
      <c r="G6" s="26"/>
      <c r="H6" s="25"/>
      <c r="I6" s="28">
        <v>4000</v>
      </c>
      <c r="J6" s="25"/>
      <c r="K6" s="29"/>
      <c r="L6" s="13"/>
      <c r="M6" s="13"/>
    </row>
    <row r="7" spans="1:13">
      <c r="A7" s="25"/>
      <c r="B7" s="25" t="s">
        <v>5</v>
      </c>
      <c r="C7" s="30">
        <v>9000</v>
      </c>
      <c r="D7" s="30"/>
      <c r="E7" s="28"/>
      <c r="F7" s="28">
        <f>[1]Klubbadministrasjon!N34</f>
        <v>8750.369999999999</v>
      </c>
      <c r="G7" s="28"/>
      <c r="H7" s="27"/>
      <c r="I7" s="28">
        <v>8500</v>
      </c>
      <c r="J7" s="25"/>
      <c r="K7" s="29" t="s">
        <v>40</v>
      </c>
      <c r="L7" s="13"/>
      <c r="M7" s="13"/>
    </row>
    <row r="8" spans="1:13">
      <c r="A8" s="25"/>
      <c r="B8" s="25" t="s">
        <v>6</v>
      </c>
      <c r="C8" s="30">
        <v>3000</v>
      </c>
      <c r="D8" s="30"/>
      <c r="E8" s="26"/>
      <c r="F8" s="26">
        <v>1125</v>
      </c>
      <c r="G8" s="26"/>
      <c r="H8" s="25"/>
      <c r="I8" s="28">
        <v>2000</v>
      </c>
      <c r="J8" s="25"/>
      <c r="K8" s="29"/>
      <c r="L8" s="13"/>
      <c r="M8" s="13"/>
    </row>
    <row r="9" spans="1:13">
      <c r="A9" s="24" t="s">
        <v>7</v>
      </c>
      <c r="B9" s="24"/>
      <c r="C9" s="30"/>
      <c r="D9" s="30"/>
      <c r="E9" s="28"/>
      <c r="F9" s="28"/>
      <c r="G9" s="28"/>
      <c r="H9" s="27"/>
      <c r="I9" s="32"/>
      <c r="J9" s="27"/>
      <c r="K9" s="29"/>
      <c r="L9" s="13"/>
      <c r="M9" s="13"/>
    </row>
    <row r="10" spans="1:13">
      <c r="A10" s="25"/>
      <c r="B10" s="25" t="s">
        <v>8</v>
      </c>
      <c r="C10" s="30">
        <v>0</v>
      </c>
      <c r="D10" s="30"/>
      <c r="E10" s="28"/>
      <c r="F10" s="28">
        <f>[1]Medlemspleie!J29</f>
        <v>537.62</v>
      </c>
      <c r="G10" s="28"/>
      <c r="H10" s="27"/>
      <c r="I10" s="28">
        <v>0</v>
      </c>
      <c r="J10" s="27"/>
      <c r="K10" s="29"/>
      <c r="L10" s="13"/>
      <c r="M10" s="13"/>
    </row>
    <row r="11" spans="1:13">
      <c r="A11" s="24" t="s">
        <v>9</v>
      </c>
      <c r="B11" s="24"/>
      <c r="C11" s="30"/>
      <c r="D11" s="30"/>
      <c r="E11" s="26"/>
      <c r="F11" s="26"/>
      <c r="G11" s="26"/>
      <c r="H11" s="25"/>
      <c r="I11" s="32"/>
      <c r="J11" s="25"/>
      <c r="K11" s="29"/>
      <c r="L11" s="13"/>
      <c r="M11" s="13"/>
    </row>
    <row r="12" spans="1:13" ht="30">
      <c r="A12" s="25"/>
      <c r="B12" s="25" t="s">
        <v>10</v>
      </c>
      <c r="C12" s="30">
        <v>8000</v>
      </c>
      <c r="D12" s="30"/>
      <c r="E12" s="26"/>
      <c r="F12" s="28">
        <f>[1]Stevner!F29+[1]Stevner!N29</f>
        <v>11833.91</v>
      </c>
      <c r="G12" s="26"/>
      <c r="H12" s="25"/>
      <c r="I12" s="28">
        <v>14000</v>
      </c>
      <c r="J12" s="25"/>
      <c r="K12" s="29" t="s">
        <v>41</v>
      </c>
      <c r="L12" s="13"/>
      <c r="M12" s="13"/>
    </row>
    <row r="13" spans="1:13">
      <c r="A13" s="33" t="s">
        <v>11</v>
      </c>
      <c r="B13" s="25"/>
      <c r="C13" s="30"/>
      <c r="D13" s="30"/>
      <c r="E13" s="26"/>
      <c r="F13" s="26"/>
      <c r="G13" s="26"/>
      <c r="H13" s="25"/>
      <c r="I13" s="34"/>
      <c r="J13" s="25"/>
      <c r="K13" s="29"/>
      <c r="L13" s="13"/>
      <c r="M13" s="13"/>
    </row>
    <row r="14" spans="1:13">
      <c r="A14" s="33"/>
      <c r="B14" s="27" t="s">
        <v>12</v>
      </c>
      <c r="C14" s="30">
        <v>20</v>
      </c>
      <c r="D14" s="30"/>
      <c r="E14" s="26"/>
      <c r="F14" s="26">
        <f>[1]Bankkostnader!F29</f>
        <v>0</v>
      </c>
      <c r="G14" s="26"/>
      <c r="H14" s="25"/>
      <c r="I14" s="28">
        <v>0</v>
      </c>
      <c r="J14" s="25"/>
      <c r="K14" s="29"/>
      <c r="L14" s="13"/>
      <c r="M14" s="13"/>
    </row>
    <row r="15" spans="1:13">
      <c r="A15" s="24" t="s">
        <v>13</v>
      </c>
      <c r="B15" s="24"/>
      <c r="C15" s="35">
        <f>SUM(C5:C14)</f>
        <v>60520</v>
      </c>
      <c r="D15" s="35"/>
      <c r="E15" s="26"/>
      <c r="F15" s="36">
        <f>SUM(F5:F14)</f>
        <v>68093.899999999994</v>
      </c>
      <c r="G15" s="36"/>
      <c r="H15" s="33"/>
      <c r="I15" s="36">
        <f>SUM(I5:I14)</f>
        <v>68500</v>
      </c>
      <c r="J15" s="25"/>
      <c r="K15" s="29"/>
      <c r="L15" s="13"/>
      <c r="M15" s="13"/>
    </row>
    <row r="16" spans="1:13">
      <c r="A16" s="25"/>
      <c r="B16" s="25"/>
      <c r="C16" s="30"/>
      <c r="D16" s="30"/>
      <c r="E16" s="26"/>
      <c r="F16" s="26"/>
      <c r="G16" s="26"/>
      <c r="H16" s="25"/>
      <c r="I16" s="25"/>
      <c r="J16" s="25"/>
      <c r="K16" s="29"/>
      <c r="L16" s="13"/>
      <c r="M16" s="13"/>
    </row>
    <row r="17" spans="1:13">
      <c r="A17" s="24" t="s">
        <v>14</v>
      </c>
      <c r="B17" s="24"/>
      <c r="C17" s="30"/>
      <c r="D17" s="30"/>
      <c r="E17" s="26"/>
      <c r="F17" s="26"/>
      <c r="G17" s="26"/>
      <c r="H17" s="25"/>
      <c r="I17" s="25"/>
      <c r="J17" s="25"/>
      <c r="K17" s="29"/>
      <c r="L17" s="13"/>
      <c r="M17" s="13"/>
    </row>
    <row r="18" spans="1:13">
      <c r="A18" s="25"/>
      <c r="B18" s="25" t="s">
        <v>15</v>
      </c>
      <c r="C18" s="25"/>
      <c r="D18" s="30">
        <v>19400</v>
      </c>
      <c r="E18" s="26"/>
      <c r="F18" s="26"/>
      <c r="G18" s="26">
        <f>[1]Flyplass!C34</f>
        <v>19400</v>
      </c>
      <c r="H18" s="25"/>
      <c r="I18" s="25"/>
      <c r="J18" s="26">
        <v>20600</v>
      </c>
      <c r="K18" s="31" t="s">
        <v>46</v>
      </c>
      <c r="L18" s="13"/>
      <c r="M18" s="13"/>
    </row>
    <row r="19" spans="1:13">
      <c r="A19" s="25"/>
      <c r="B19" s="25" t="s">
        <v>16</v>
      </c>
      <c r="C19" s="25"/>
      <c r="D19" s="30">
        <v>30000</v>
      </c>
      <c r="E19" s="26"/>
      <c r="F19" s="26"/>
      <c r="G19" s="26">
        <f>[1]Flyplass!E34</f>
        <v>21449.93</v>
      </c>
      <c r="H19" s="25"/>
      <c r="I19" s="25"/>
      <c r="J19" s="26">
        <v>10000</v>
      </c>
      <c r="K19" s="29"/>
      <c r="L19" s="13"/>
      <c r="M19" s="13"/>
    </row>
    <row r="20" spans="1:13">
      <c r="A20" s="25"/>
      <c r="B20" s="25" t="s">
        <v>17</v>
      </c>
      <c r="C20" s="25"/>
      <c r="D20" s="30">
        <v>4000</v>
      </c>
      <c r="E20" s="26"/>
      <c r="F20" s="26"/>
      <c r="G20" s="26">
        <f>[1]Flyplass!G34</f>
        <v>1603.65</v>
      </c>
      <c r="H20" s="25"/>
      <c r="I20" s="25"/>
      <c r="J20" s="26">
        <v>4000</v>
      </c>
      <c r="K20" s="29"/>
      <c r="L20" s="13"/>
      <c r="M20" s="13"/>
    </row>
    <row r="21" spans="1:13">
      <c r="A21" s="25"/>
      <c r="B21" s="25" t="s">
        <v>18</v>
      </c>
      <c r="C21" s="25"/>
      <c r="D21" s="30">
        <v>2500</v>
      </c>
      <c r="E21" s="26"/>
      <c r="F21" s="26"/>
      <c r="G21" s="26">
        <f>[1]Flyplass!K34</f>
        <v>0</v>
      </c>
      <c r="H21" s="25"/>
      <c r="I21" s="25"/>
      <c r="J21" s="26">
        <f>D21-G21</f>
        <v>2500</v>
      </c>
      <c r="K21" s="29"/>
      <c r="L21" s="13"/>
      <c r="M21" s="13"/>
    </row>
    <row r="22" spans="1:13">
      <c r="A22" s="25"/>
      <c r="B22" s="25" t="s">
        <v>6</v>
      </c>
      <c r="C22" s="25"/>
      <c r="D22" s="30">
        <v>5000</v>
      </c>
      <c r="E22" s="26"/>
      <c r="F22" s="26"/>
      <c r="G22" s="26">
        <f>[1]Flyplass!M34</f>
        <v>6157.8</v>
      </c>
      <c r="H22" s="25"/>
      <c r="I22" s="25"/>
      <c r="J22" s="28">
        <v>6000</v>
      </c>
      <c r="K22" s="31" t="s">
        <v>19</v>
      </c>
      <c r="L22" s="13"/>
      <c r="M22" s="13"/>
    </row>
    <row r="23" spans="1:13">
      <c r="A23" s="25"/>
      <c r="B23" s="25" t="s">
        <v>20</v>
      </c>
      <c r="C23" s="25"/>
      <c r="D23" s="30">
        <v>1000</v>
      </c>
      <c r="E23" s="26"/>
      <c r="F23" s="26"/>
      <c r="G23" s="26">
        <f>[1]Flyplass!O34</f>
        <v>0</v>
      </c>
      <c r="H23" s="25"/>
      <c r="I23" s="25"/>
      <c r="J23" s="26">
        <f>D23-G23</f>
        <v>1000</v>
      </c>
      <c r="K23" s="29"/>
      <c r="L23" s="13"/>
      <c r="M23" s="13"/>
    </row>
    <row r="24" spans="1:13">
      <c r="A24" s="25"/>
      <c r="B24" s="27" t="s">
        <v>44</v>
      </c>
      <c r="C24" s="25"/>
      <c r="D24" s="30">
        <v>26000</v>
      </c>
      <c r="E24" s="26"/>
      <c r="F24" s="26"/>
      <c r="G24" s="28">
        <f>[1]Flyplass!Q34</f>
        <v>0</v>
      </c>
      <c r="H24" s="25"/>
      <c r="I24" s="25"/>
      <c r="J24" s="26">
        <f>D24-G24</f>
        <v>26000</v>
      </c>
      <c r="K24" s="29" t="s">
        <v>45</v>
      </c>
      <c r="L24" s="13"/>
      <c r="M24" s="13"/>
    </row>
    <row r="25" spans="1:13">
      <c r="A25" s="24" t="s">
        <v>7</v>
      </c>
      <c r="B25" s="24"/>
      <c r="C25" s="30"/>
      <c r="D25" s="30"/>
      <c r="E25" s="26"/>
      <c r="F25" s="26"/>
      <c r="G25" s="26"/>
      <c r="H25" s="25"/>
      <c r="I25" s="25"/>
      <c r="J25" s="25"/>
      <c r="K25" s="29"/>
      <c r="L25" s="13"/>
      <c r="M25" s="13"/>
    </row>
    <row r="26" spans="1:13">
      <c r="A26" s="25"/>
      <c r="B26" s="27" t="s">
        <v>15</v>
      </c>
      <c r="C26" s="30"/>
      <c r="D26" s="30">
        <v>5600</v>
      </c>
      <c r="E26" s="26"/>
      <c r="F26" s="26"/>
      <c r="G26" s="26">
        <f>[1]Medlemspleie!C29</f>
        <v>4000</v>
      </c>
      <c r="H26" s="25"/>
      <c r="I26" s="25"/>
      <c r="J26" s="26">
        <v>4000</v>
      </c>
      <c r="K26" s="29"/>
      <c r="L26" s="13"/>
      <c r="M26" s="13"/>
    </row>
    <row r="27" spans="1:13">
      <c r="A27" s="25"/>
      <c r="B27" s="28" t="s">
        <v>21</v>
      </c>
      <c r="C27" s="30"/>
      <c r="D27" s="30">
        <v>2000</v>
      </c>
      <c r="E27" s="36"/>
      <c r="F27" s="36"/>
      <c r="G27" s="26">
        <f>[1]Medlemspleie!E29</f>
        <v>792.97</v>
      </c>
      <c r="H27" s="33"/>
      <c r="I27" s="25"/>
      <c r="J27" s="26">
        <v>2000</v>
      </c>
      <c r="K27" s="37"/>
      <c r="L27" s="13"/>
      <c r="M27" s="13"/>
    </row>
    <row r="28" spans="1:13">
      <c r="A28" s="25"/>
      <c r="B28" s="27" t="s">
        <v>22</v>
      </c>
      <c r="C28" s="30"/>
      <c r="D28" s="30">
        <v>2000</v>
      </c>
      <c r="E28" s="36"/>
      <c r="F28" s="36"/>
      <c r="G28" s="26">
        <f>[1]Medlemspleie!G29</f>
        <v>0</v>
      </c>
      <c r="H28" s="33"/>
      <c r="I28" s="25"/>
      <c r="J28" s="26">
        <f>D28-G28</f>
        <v>2000</v>
      </c>
      <c r="K28" s="37"/>
      <c r="L28" s="13"/>
      <c r="M28" s="13"/>
    </row>
    <row r="29" spans="1:13">
      <c r="A29" s="25"/>
      <c r="B29" s="27" t="s">
        <v>8</v>
      </c>
      <c r="C29" s="30"/>
      <c r="D29" s="30"/>
      <c r="E29" s="36"/>
      <c r="F29" s="36"/>
      <c r="G29" s="26">
        <f>[1]Medlemspleie!I29</f>
        <v>0</v>
      </c>
      <c r="H29" s="33"/>
      <c r="I29" s="25"/>
      <c r="J29" s="26">
        <f>D29-G29</f>
        <v>0</v>
      </c>
      <c r="K29" s="37"/>
      <c r="L29" s="13"/>
      <c r="M29" s="13"/>
    </row>
    <row r="30" spans="1:13">
      <c r="A30" s="25"/>
      <c r="B30" s="27" t="s">
        <v>6</v>
      </c>
      <c r="C30" s="30"/>
      <c r="D30" s="30">
        <v>1000</v>
      </c>
      <c r="E30" s="36"/>
      <c r="F30" s="36"/>
      <c r="G30" s="26">
        <f>[1]Medlemspleie!K29</f>
        <v>1269</v>
      </c>
      <c r="H30" s="33"/>
      <c r="I30" s="25"/>
      <c r="J30" s="28">
        <v>1500</v>
      </c>
      <c r="K30" s="37"/>
      <c r="L30" s="13"/>
      <c r="M30" s="13"/>
    </row>
    <row r="31" spans="1:13">
      <c r="A31" s="24" t="s">
        <v>9</v>
      </c>
      <c r="B31" s="24"/>
      <c r="C31" s="30"/>
      <c r="D31" s="30"/>
      <c r="E31" s="26"/>
      <c r="F31" s="26"/>
      <c r="G31" s="26"/>
      <c r="H31" s="25"/>
      <c r="I31" s="25"/>
      <c r="J31" s="25"/>
      <c r="K31" s="29"/>
      <c r="L31" s="13"/>
      <c r="M31" s="13"/>
    </row>
    <row r="32" spans="1:13">
      <c r="A32" s="24"/>
      <c r="B32" s="25" t="s">
        <v>15</v>
      </c>
      <c r="C32" s="30"/>
      <c r="D32" s="30"/>
      <c r="E32" s="28"/>
      <c r="F32" s="28"/>
      <c r="G32" s="28">
        <f>[1]Stevner!C29</f>
        <v>0</v>
      </c>
      <c r="H32" s="27"/>
      <c r="I32" s="25"/>
      <c r="J32" s="26">
        <f>D32-G32</f>
        <v>0</v>
      </c>
      <c r="K32" s="29"/>
      <c r="L32" s="13"/>
      <c r="M32" s="13"/>
    </row>
    <row r="33" spans="1:13">
      <c r="A33" s="25"/>
      <c r="B33" s="27" t="s">
        <v>23</v>
      </c>
      <c r="C33" s="30"/>
      <c r="D33" s="30">
        <v>2000</v>
      </c>
      <c r="E33" s="26"/>
      <c r="F33" s="26"/>
      <c r="G33" s="28">
        <f>[1]Stevner!E29</f>
        <v>1964</v>
      </c>
      <c r="H33" s="25"/>
      <c r="I33" s="25"/>
      <c r="J33" s="26">
        <v>6000</v>
      </c>
      <c r="K33" s="29"/>
      <c r="L33" s="13"/>
      <c r="M33" s="13"/>
    </row>
    <row r="34" spans="1:13">
      <c r="A34" s="25"/>
      <c r="B34" s="27" t="s">
        <v>24</v>
      </c>
      <c r="C34" s="30"/>
      <c r="D34" s="30">
        <v>3500</v>
      </c>
      <c r="E34" s="26"/>
      <c r="F34" s="26"/>
      <c r="G34" s="28">
        <f>[1]Stevner!G29</f>
        <v>1978.3</v>
      </c>
      <c r="H34" s="25"/>
      <c r="I34" s="25"/>
      <c r="J34" s="26">
        <v>2000</v>
      </c>
      <c r="K34" s="29"/>
      <c r="L34" s="13"/>
      <c r="M34" s="13"/>
    </row>
    <row r="35" spans="1:13">
      <c r="A35" s="25"/>
      <c r="B35" s="27" t="s">
        <v>25</v>
      </c>
      <c r="C35" s="30"/>
      <c r="D35" s="30">
        <v>1000</v>
      </c>
      <c r="E35" s="26"/>
      <c r="F35" s="26"/>
      <c r="G35" s="28">
        <f>[1]Stevner!I29</f>
        <v>0</v>
      </c>
      <c r="H35" s="25"/>
      <c r="I35" s="25"/>
      <c r="J35" s="26">
        <f>D35-G35</f>
        <v>1000</v>
      </c>
      <c r="K35" s="29"/>
      <c r="L35" s="13"/>
      <c r="M35" s="13"/>
    </row>
    <row r="36" spans="1:13">
      <c r="A36" s="25"/>
      <c r="B36" s="27" t="s">
        <v>6</v>
      </c>
      <c r="C36" s="30"/>
      <c r="D36" s="30">
        <v>1000</v>
      </c>
      <c r="E36" s="26"/>
      <c r="F36" s="26"/>
      <c r="G36" s="28">
        <f>[1]Stevner!K29</f>
        <v>0</v>
      </c>
      <c r="H36" s="25"/>
      <c r="I36" s="25"/>
      <c r="J36" s="26">
        <f>D36-G36</f>
        <v>1000</v>
      </c>
      <c r="K36" s="29"/>
      <c r="L36" s="13"/>
      <c r="M36" s="13"/>
    </row>
    <row r="37" spans="1:13">
      <c r="A37" s="24" t="s">
        <v>2</v>
      </c>
      <c r="B37" s="24"/>
      <c r="C37" s="30"/>
      <c r="D37" s="30"/>
      <c r="E37" s="26"/>
      <c r="F37" s="26"/>
      <c r="G37" s="26"/>
      <c r="H37" s="25"/>
      <c r="I37" s="25"/>
      <c r="J37" s="25"/>
      <c r="K37" s="29"/>
      <c r="L37" s="13"/>
      <c r="M37" s="13"/>
    </row>
    <row r="38" spans="1:13">
      <c r="A38" s="25"/>
      <c r="B38" s="27" t="s">
        <v>26</v>
      </c>
      <c r="C38" s="30"/>
      <c r="D38" s="30">
        <v>4500</v>
      </c>
      <c r="E38" s="36"/>
      <c r="F38" s="26"/>
      <c r="G38" s="26">
        <f>[1]Klubbadministrasjon!C34</f>
        <v>5221.25</v>
      </c>
      <c r="H38" s="25"/>
      <c r="I38" s="25"/>
      <c r="J38" s="28">
        <v>5500</v>
      </c>
      <c r="K38" s="29"/>
      <c r="L38" s="13"/>
      <c r="M38" s="13"/>
    </row>
    <row r="39" spans="1:13">
      <c r="A39" s="25"/>
      <c r="B39" s="27" t="s">
        <v>27</v>
      </c>
      <c r="C39" s="30"/>
      <c r="D39" s="30">
        <v>2700</v>
      </c>
      <c r="E39" s="36"/>
      <c r="F39" s="26"/>
      <c r="G39" s="26">
        <f>[1]Klubbadministrasjon!E34</f>
        <v>1966</v>
      </c>
      <c r="H39" s="25"/>
      <c r="I39" s="25"/>
      <c r="J39" s="26">
        <v>3000</v>
      </c>
      <c r="K39" s="31" t="s">
        <v>28</v>
      </c>
      <c r="L39" s="13"/>
      <c r="M39" s="13"/>
    </row>
    <row r="40" spans="1:13">
      <c r="A40" s="25"/>
      <c r="B40" s="25" t="s">
        <v>29</v>
      </c>
      <c r="C40" s="30"/>
      <c r="D40" s="30">
        <v>1325</v>
      </c>
      <c r="E40" s="36"/>
      <c r="F40" s="26"/>
      <c r="G40" s="26">
        <f>[1]Klubbadministrasjon!G34</f>
        <v>0</v>
      </c>
      <c r="H40" s="25"/>
      <c r="I40" s="25"/>
      <c r="J40" s="26">
        <v>2840</v>
      </c>
      <c r="K40" s="29" t="s">
        <v>42</v>
      </c>
      <c r="L40" s="13"/>
      <c r="M40" s="13"/>
    </row>
    <row r="41" spans="1:13">
      <c r="A41" s="25"/>
      <c r="B41" s="27" t="s">
        <v>30</v>
      </c>
      <c r="C41" s="30"/>
      <c r="D41" s="30"/>
      <c r="E41" s="36"/>
      <c r="F41" s="26"/>
      <c r="G41" s="26">
        <f>[1]Klubbadministrasjon!I34</f>
        <v>0</v>
      </c>
      <c r="H41" s="25"/>
      <c r="I41" s="25"/>
      <c r="J41" s="26">
        <f>D41-G41</f>
        <v>0</v>
      </c>
      <c r="K41" s="29"/>
      <c r="L41" s="13"/>
      <c r="M41" s="13"/>
    </row>
    <row r="42" spans="1:13">
      <c r="A42" s="25"/>
      <c r="B42" s="27" t="s">
        <v>31</v>
      </c>
      <c r="C42" s="30"/>
      <c r="D42" s="30">
        <v>2000</v>
      </c>
      <c r="E42" s="38"/>
      <c r="F42" s="39"/>
      <c r="G42" s="39">
        <f>[1]Klubbadministrasjon!K34</f>
        <v>0</v>
      </c>
      <c r="H42" s="40"/>
      <c r="I42" s="40"/>
      <c r="J42" s="39">
        <v>3000</v>
      </c>
      <c r="K42" s="41"/>
      <c r="L42" s="18"/>
      <c r="M42" s="18"/>
    </row>
    <row r="43" spans="1:13">
      <c r="A43" s="24" t="s">
        <v>32</v>
      </c>
      <c r="B43" s="24"/>
      <c r="C43" s="30"/>
      <c r="D43" s="30"/>
      <c r="E43" s="26"/>
      <c r="F43" s="26"/>
      <c r="G43" s="26"/>
      <c r="H43" s="25"/>
      <c r="I43" s="25"/>
      <c r="J43" s="25"/>
      <c r="K43" s="29"/>
      <c r="L43" s="13"/>
      <c r="M43" s="13"/>
    </row>
    <row r="44" spans="1:13">
      <c r="A44" s="25"/>
      <c r="B44" s="25" t="s">
        <v>33</v>
      </c>
      <c r="C44" s="30"/>
      <c r="D44" s="30">
        <v>350</v>
      </c>
      <c r="E44" s="26"/>
      <c r="F44" s="26"/>
      <c r="G44" s="26">
        <f>[1]Bankkostnader!C29</f>
        <v>295</v>
      </c>
      <c r="H44" s="25"/>
      <c r="I44" s="25"/>
      <c r="J44" s="26">
        <v>300</v>
      </c>
      <c r="K44" s="29"/>
      <c r="L44" s="13"/>
      <c r="M44" s="13"/>
    </row>
    <row r="45" spans="1:13">
      <c r="A45" s="25"/>
      <c r="B45" s="27" t="s">
        <v>34</v>
      </c>
      <c r="C45" s="30"/>
      <c r="D45" s="30"/>
      <c r="E45" s="26"/>
      <c r="F45" s="26"/>
      <c r="G45" s="26">
        <f>[1]Bankkostnader!G29</f>
        <v>0</v>
      </c>
      <c r="H45" s="25"/>
      <c r="I45" s="25"/>
      <c r="J45" s="26">
        <f>D45-G45</f>
        <v>0</v>
      </c>
      <c r="K45" s="29"/>
      <c r="L45" s="13"/>
      <c r="M45" s="13"/>
    </row>
    <row r="46" spans="1:13" s="8" customFormat="1">
      <c r="A46" s="24" t="s">
        <v>35</v>
      </c>
      <c r="B46" s="24"/>
      <c r="C46" s="35"/>
      <c r="D46" s="35">
        <f>SUM(D18:D45)</f>
        <v>116875</v>
      </c>
      <c r="E46" s="36"/>
      <c r="F46" s="36"/>
      <c r="G46" s="36">
        <f>SUM(G18:G45)</f>
        <v>66097.900000000009</v>
      </c>
      <c r="H46" s="33"/>
      <c r="I46" s="33"/>
      <c r="J46" s="42">
        <f>SUM(J18:J45)</f>
        <v>104240</v>
      </c>
      <c r="K46" s="37"/>
      <c r="L46" s="10"/>
      <c r="M46" s="10"/>
    </row>
    <row r="47" spans="1:13">
      <c r="A47" s="43" t="s">
        <v>43</v>
      </c>
      <c r="B47" s="26"/>
      <c r="C47" s="25"/>
      <c r="D47" s="26"/>
      <c r="E47" s="26"/>
      <c r="F47" s="26"/>
      <c r="G47" s="26"/>
      <c r="H47" s="25"/>
      <c r="I47" s="25"/>
      <c r="J47" s="44">
        <f>I15-J46</f>
        <v>-35740</v>
      </c>
      <c r="K47" s="45"/>
      <c r="L47" s="19"/>
      <c r="M47" s="19"/>
    </row>
    <row r="48" spans="1:13" s="2" customFormat="1" ht="15.75">
      <c r="A48" s="20"/>
      <c r="B48" s="11"/>
      <c r="C48" s="11"/>
      <c r="D48" s="11"/>
      <c r="E48" s="11"/>
      <c r="F48" s="11"/>
      <c r="G48" s="11"/>
      <c r="H48" s="10"/>
      <c r="I48" s="10"/>
      <c r="J48" s="10"/>
      <c r="K48" s="23"/>
      <c r="L48" s="10"/>
      <c r="M48" s="10"/>
    </row>
    <row r="49" spans="1:13">
      <c r="A49" s="15"/>
      <c r="B49" s="14"/>
      <c r="C49" s="11"/>
      <c r="D49" s="11"/>
      <c r="E49" s="14"/>
      <c r="F49" s="14"/>
      <c r="G49" s="14"/>
      <c r="H49" s="13"/>
      <c r="I49" s="13"/>
      <c r="J49" s="13"/>
      <c r="K49" s="22"/>
      <c r="L49" s="13"/>
      <c r="M49" s="13"/>
    </row>
    <row r="50" spans="1:13">
      <c r="A50" s="15"/>
      <c r="B50" s="14"/>
      <c r="C50" s="14"/>
      <c r="D50" s="14"/>
      <c r="E50" s="14"/>
      <c r="F50" s="14"/>
      <c r="G50" s="14"/>
      <c r="H50" s="13"/>
      <c r="I50" s="13"/>
      <c r="J50" s="13"/>
      <c r="K50" s="22"/>
      <c r="L50" s="13"/>
      <c r="M50" s="13"/>
    </row>
    <row r="51" spans="1:13">
      <c r="A51" s="15"/>
      <c r="B51" s="14"/>
      <c r="C51" s="14"/>
      <c r="D51" s="14"/>
      <c r="E51" s="14"/>
      <c r="F51" s="14"/>
      <c r="G51" s="14"/>
      <c r="H51" s="13"/>
      <c r="I51" s="13"/>
      <c r="J51" s="13"/>
      <c r="K51" s="22"/>
      <c r="L51" s="13"/>
      <c r="M51" s="13"/>
    </row>
  </sheetData>
  <mergeCells count="7">
    <mergeCell ref="C2:D2"/>
    <mergeCell ref="F2:G2"/>
    <mergeCell ref="I2:J2"/>
    <mergeCell ref="D1:E1"/>
    <mergeCell ref="F1:G1"/>
    <mergeCell ref="H1:I1"/>
    <mergeCell ref="J1:K1"/>
  </mergeCells>
  <phoneticPr fontId="1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Kvien</dc:creator>
  <cp:lastModifiedBy>Tore Jemtegaard</cp:lastModifiedBy>
  <dcterms:created xsi:type="dcterms:W3CDTF">2023-01-17T11:08:30Z</dcterms:created>
  <dcterms:modified xsi:type="dcterms:W3CDTF">2023-01-19T17:21:55Z</dcterms:modified>
</cp:coreProperties>
</file>