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 activeTab="1"/>
  </bookViews>
  <sheets>
    <sheet name="Balanseregnskap 2023" sheetId="1" r:id="rId1"/>
    <sheet name="Regnskap mot budsjett 2023" sheetId="3" r:id="rId2"/>
  </sheets>
  <calcPr calcId="114210"/>
</workbook>
</file>

<file path=xl/calcChain.xml><?xml version="1.0" encoding="utf-8"?>
<calcChain xmlns="http://schemas.openxmlformats.org/spreadsheetml/2006/main">
  <c r="D56" i="3"/>
  <c r="C18"/>
  <c r="I54"/>
  <c r="I53"/>
  <c r="I50"/>
  <c r="I49"/>
  <c r="I48"/>
  <c r="I47"/>
  <c r="I46"/>
  <c r="I41"/>
  <c r="I40"/>
  <c r="I39"/>
  <c r="I38"/>
  <c r="I37"/>
  <c r="I34"/>
  <c r="I33"/>
  <c r="I32"/>
  <c r="I31"/>
  <c r="I30"/>
  <c r="I28"/>
  <c r="I27"/>
  <c r="I26"/>
  <c r="I25"/>
  <c r="I24"/>
  <c r="I23"/>
  <c r="I22"/>
  <c r="I16"/>
  <c r="I13"/>
  <c r="I10"/>
  <c r="I8"/>
  <c r="I7"/>
  <c r="I6"/>
  <c r="F18"/>
  <c r="I18"/>
  <c r="E13" i="1"/>
  <c r="E11"/>
  <c r="E17"/>
  <c r="I5" i="3"/>
  <c r="G56"/>
  <c r="I56"/>
  <c r="E19" i="1"/>
</calcChain>
</file>

<file path=xl/sharedStrings.xml><?xml version="1.0" encoding="utf-8"?>
<sst xmlns="http://schemas.openxmlformats.org/spreadsheetml/2006/main" count="64" uniqueCount="53">
  <si>
    <t>Driftsresultat</t>
  </si>
  <si>
    <t xml:space="preserve">Utgående balanse </t>
  </si>
  <si>
    <t>Herav:</t>
  </si>
  <si>
    <t>Låste midler i traktorfond</t>
  </si>
  <si>
    <t>Frie midler til disposisjon</t>
  </si>
  <si>
    <t>Avvik</t>
  </si>
  <si>
    <t>Inntekter</t>
  </si>
  <si>
    <t>Utgifter</t>
  </si>
  <si>
    <t>Klubbadministrasjon</t>
  </si>
  <si>
    <t>Medlemskontingent</t>
  </si>
  <si>
    <t>Momsrefusjon</t>
  </si>
  <si>
    <t>Grassrotandel</t>
  </si>
  <si>
    <t>Annet</t>
  </si>
  <si>
    <t>Medlemspleie</t>
  </si>
  <si>
    <t>Klubbeffekter</t>
  </si>
  <si>
    <t>Stevner</t>
  </si>
  <si>
    <t>Kiosksalg - deltakeravgift</t>
  </si>
  <si>
    <t>Bank</t>
  </si>
  <si>
    <t>Renter/annet</t>
  </si>
  <si>
    <t>Flyplass</t>
  </si>
  <si>
    <t>Leiekostnader</t>
  </si>
  <si>
    <t>Flystripe</t>
  </si>
  <si>
    <t>Bygninger</t>
  </si>
  <si>
    <t>Årungen</t>
  </si>
  <si>
    <t>Dugnader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</si>
  <si>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</si>
  <si>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</si>
  <si>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</si>
  <si>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</si>
  <si>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</si>
  <si>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</si>
  <si>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</si>
  <si>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</si>
  <si>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Honorar</t>
  </si>
  <si>
    <t>Annet (møte NLF)</t>
  </si>
  <si>
    <t>Bankkostnader</t>
  </si>
  <si>
    <t>Gebyrer</t>
  </si>
  <si>
    <t>Vipps</t>
  </si>
  <si>
    <t>Røde tall betyr at vi ligger bak budsjett</t>
  </si>
  <si>
    <t>Røde tall betyr at vi har ett overforbruk i henhold til budsjett</t>
  </si>
  <si>
    <t>Sum inntekter</t>
  </si>
  <si>
    <t>Sum utgifter</t>
  </si>
  <si>
    <t>Inngående balanse 2023</t>
  </si>
  <si>
    <t>Inntekter normal drift 2023</t>
  </si>
  <si>
    <t>Inntekter Nordisk Mesterskap</t>
  </si>
  <si>
    <t>Utgifter normal drift 2023</t>
  </si>
  <si>
    <t>Utgifter Nordisk Mesterskap 2023</t>
  </si>
  <si>
    <t>Fått kun 2 innbetalinger fra Norsk Tipping i år</t>
  </si>
  <si>
    <t>Strøm</t>
  </si>
  <si>
    <t>Beholdning DNB pr 01.01.2023</t>
  </si>
  <si>
    <t>Beholdning DNB pr 31.12.2023</t>
  </si>
  <si>
    <t>Budsjett 2023</t>
  </si>
  <si>
    <t>Regnskap 2023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</si>
</sst>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1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name val="Arial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12"/>
      <color indexed="64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" fontId="0" fillId="2" borderId="0" xfId="0" applyNumberFormat="1" applyFill="1"/>
    <xf numFmtId="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4" fontId="1" fillId="3" borderId="2" xfId="0" applyNumberFormat="1" applyFont="1" applyFill="1" applyBorder="1"/>
    <xf numFmtId="4" fontId="1" fillId="3" borderId="3" xfId="0" applyNumberFormat="1" applyFont="1" applyFill="1" applyBorder="1"/>
    <xf numFmtId="4" fontId="1" fillId="3" borderId="4" xfId="0" applyNumberFormat="1" applyFont="1" applyFill="1" applyBorder="1"/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4" fontId="1" fillId="3" borderId="7" xfId="0" applyNumberFormat="1" applyFont="1" applyFill="1" applyBorder="1"/>
    <xf numFmtId="4" fontId="2" fillId="2" borderId="8" xfId="0" applyNumberFormat="1" applyFont="1" applyFill="1" applyBorder="1"/>
    <xf numFmtId="4" fontId="2" fillId="2" borderId="1" xfId="0" applyNumberFormat="1" applyFont="1" applyFill="1" applyBorder="1"/>
    <xf numFmtId="4" fontId="2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4" fontId="2" fillId="2" borderId="13" xfId="0" applyNumberFormat="1" applyFont="1" applyFill="1" applyBorder="1"/>
    <xf numFmtId="0" fontId="0" fillId="0" borderId="13" xfId="0" applyBorder="1"/>
    <xf numFmtId="4" fontId="1" fillId="3" borderId="0" xfId="0" applyNumberFormat="1" applyFont="1" applyFill="1"/>
    <xf numFmtId="0" fontId="0" fillId="3" borderId="0" xfId="0" applyFill="1"/>
    <xf numFmtId="4" fontId="1" fillId="2" borderId="2" xfId="0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4" fontId="1" fillId="2" borderId="14" xfId="0" applyNumberFormat="1" applyFont="1" applyFill="1" applyBorder="1"/>
    <xf numFmtId="4" fontId="1" fillId="2" borderId="15" xfId="0" applyNumberFormat="1" applyFont="1" applyFill="1" applyBorder="1"/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0" fillId="2" borderId="6" xfId="0" applyFill="1" applyBorder="1"/>
    <xf numFmtId="4" fontId="1" fillId="2" borderId="7" xfId="0" applyNumberFormat="1" applyFont="1" applyFill="1" applyBorder="1"/>
    <xf numFmtId="4" fontId="3" fillId="2" borderId="16" xfId="0" applyNumberFormat="1" applyFont="1" applyFill="1" applyBorder="1"/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0" fillId="0" borderId="0" xfId="0" applyNumberFormat="1"/>
    <xf numFmtId="0" fontId="4" fillId="0" borderId="0" xfId="0" applyFont="1"/>
    <xf numFmtId="0" fontId="1" fillId="0" borderId="0" xfId="0" applyFont="1"/>
    <xf numFmtId="4" fontId="6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4" fontId="2" fillId="2" borderId="10" xfId="0" applyNumberFormat="1" applyFont="1" applyFill="1" applyBorder="1"/>
    <xf numFmtId="4" fontId="2" fillId="2" borderId="0" xfId="0" applyNumberFormat="1" applyFont="1" applyFill="1" applyBorder="1"/>
    <xf numFmtId="4" fontId="2" fillId="2" borderId="11" xfId="0" applyNumberFormat="1" applyFont="1" applyFill="1" applyBorder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164" fontId="0" fillId="0" borderId="0" xfId="0" applyNumberFormat="1"/>
    <xf numFmtId="4" fontId="4" fillId="0" borderId="0" xfId="0" applyNumberFormat="1" applyFont="1"/>
    <xf numFmtId="0" fontId="12" fillId="0" borderId="0" xfId="0" applyFont="1"/>
    <xf numFmtId="165" fontId="0" fillId="0" borderId="0" xfId="0" applyNumberFormat="1"/>
    <xf numFmtId="0" fontId="13" fillId="0" borderId="0" xfId="0" applyFont="1"/>
    <xf numFmtId="4" fontId="14" fillId="0" borderId="0" xfId="0" applyNumberFormat="1" applyFont="1"/>
    <xf numFmtId="4" fontId="15" fillId="0" borderId="0" xfId="0" applyNumberFormat="1" applyFont="1"/>
    <xf numFmtId="4" fontId="5" fillId="0" borderId="0" xfId="0" applyNumberFormat="1" applyFont="1"/>
    <xf numFmtId="0" fontId="5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165" fontId="12" fillId="0" borderId="0" xfId="0" applyNumberFormat="1" applyFont="1"/>
    <xf numFmtId="4" fontId="17" fillId="0" borderId="0" xfId="0" applyNumberFormat="1" applyFont="1"/>
    <xf numFmtId="0" fontId="14" fillId="0" borderId="0" xfId="0" applyFont="1"/>
    <xf numFmtId="4" fontId="18" fillId="0" borderId="0" xfId="0" applyNumberFormat="1" applyFont="1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E19" sqref="E19"/>
    </sheetView>
  </sheetViews>
  <sheetFormatPr baseColWidth="10" defaultColWidth="11.42578125" defaultRowHeight="15"/>
  <cols>
    <col min="1" max="1" width="11.42578125" customWidth="1"/>
    <col min="2" max="2" width="22.7109375" customWidth="1"/>
    <col min="3" max="3" width="11.42578125" customWidth="1"/>
    <col min="4" max="5" width="12.7109375" bestFit="1" customWidth="1"/>
  </cols>
  <sheetData>
    <row r="1" spans="1:6" ht="16.5" thickBot="1">
      <c r="A1" s="1"/>
      <c r="B1" s="1"/>
      <c r="C1" s="2"/>
      <c r="D1" s="3"/>
      <c r="E1" s="4"/>
      <c r="F1" s="4"/>
    </row>
    <row r="2" spans="1:6" ht="15.75">
      <c r="A2" s="5" t="s">
        <v>42</v>
      </c>
      <c r="B2" s="6"/>
      <c r="C2" s="7">
        <v>80212.960000000006</v>
      </c>
      <c r="D2" s="2"/>
      <c r="E2" s="4"/>
      <c r="F2" s="4"/>
    </row>
    <row r="3" spans="1:6" ht="16.5" thickBot="1">
      <c r="A3" s="8" t="s">
        <v>49</v>
      </c>
      <c r="B3" s="9"/>
      <c r="C3" s="10">
        <v>80212.960000000006</v>
      </c>
      <c r="D3" s="2"/>
      <c r="E3" s="4"/>
      <c r="F3" s="4"/>
    </row>
    <row r="4" spans="1:6" ht="15.75">
      <c r="A4" s="2"/>
      <c r="B4" s="2"/>
      <c r="C4" s="2"/>
      <c r="D4" s="2"/>
      <c r="E4" s="4"/>
      <c r="F4" s="4"/>
    </row>
    <row r="5" spans="1:6" ht="15.75">
      <c r="A5" s="2"/>
      <c r="B5" s="2"/>
      <c r="C5" s="2"/>
      <c r="D5" s="2"/>
      <c r="E5" s="4"/>
      <c r="F5" s="4"/>
    </row>
    <row r="6" spans="1:6" ht="15.75">
      <c r="A6" s="2"/>
      <c r="B6" s="2"/>
      <c r="C6" s="2"/>
      <c r="D6" s="1"/>
      <c r="E6" s="4"/>
      <c r="F6" s="4"/>
    </row>
    <row r="7" spans="1:6" ht="15.75">
      <c r="A7" s="11" t="s">
        <v>43</v>
      </c>
      <c r="B7" s="12"/>
      <c r="C7" s="12"/>
      <c r="D7" s="13">
        <v>67255.09</v>
      </c>
      <c r="E7" s="4"/>
      <c r="F7" s="4"/>
    </row>
    <row r="8" spans="1:6" ht="15.75">
      <c r="A8" s="41" t="s">
        <v>44</v>
      </c>
      <c r="B8" s="42"/>
      <c r="C8" s="42"/>
      <c r="D8" s="43">
        <v>102856.49</v>
      </c>
      <c r="E8" s="4"/>
      <c r="F8" s="4"/>
    </row>
    <row r="9" spans="1:6" ht="15.75">
      <c r="A9" s="14" t="s">
        <v>45</v>
      </c>
      <c r="B9" s="15"/>
      <c r="C9" s="16"/>
      <c r="D9" s="17">
        <v>64960.47</v>
      </c>
      <c r="E9" s="4"/>
      <c r="F9" s="4"/>
    </row>
    <row r="10" spans="1:6" ht="16.5" thickBot="1">
      <c r="A10" s="14" t="s">
        <v>46</v>
      </c>
      <c r="B10" s="15"/>
      <c r="C10" s="16"/>
      <c r="D10" s="17">
        <v>72775.360000000001</v>
      </c>
      <c r="E10" s="4"/>
      <c r="F10" s="4"/>
    </row>
    <row r="11" spans="1:6" ht="16.5" thickBot="1">
      <c r="A11" s="18" t="s">
        <v>0</v>
      </c>
      <c r="B11" s="19"/>
      <c r="C11" s="19"/>
      <c r="D11" s="20"/>
      <c r="E11" s="32">
        <f>(D7+D8)-(D9+D10)</f>
        <v>32375.75</v>
      </c>
      <c r="F11" s="4"/>
    </row>
    <row r="12" spans="1:6" ht="15.75">
      <c r="A12" s="2"/>
      <c r="B12" s="2"/>
      <c r="C12" s="2"/>
      <c r="D12" s="1"/>
      <c r="E12" s="4"/>
      <c r="F12" s="4"/>
    </row>
    <row r="13" spans="1:6" ht="15.75">
      <c r="A13" s="21" t="s">
        <v>1</v>
      </c>
      <c r="B13" s="21"/>
      <c r="C13" s="21"/>
      <c r="D13" s="22"/>
      <c r="E13" s="21">
        <f>C3+E11</f>
        <v>112588.71</v>
      </c>
      <c r="F13" s="4"/>
    </row>
    <row r="14" spans="1:6" ht="16.5" thickBot="1">
      <c r="A14" s="2"/>
      <c r="B14" s="2"/>
      <c r="C14" s="2"/>
      <c r="D14" s="4"/>
      <c r="E14" s="2"/>
      <c r="F14" s="4"/>
    </row>
    <row r="15" spans="1:6" ht="15.75">
      <c r="A15" s="23" t="s">
        <v>2</v>
      </c>
      <c r="B15" s="24"/>
      <c r="C15" s="24"/>
      <c r="D15" s="24"/>
      <c r="E15" s="25"/>
      <c r="F15" s="4"/>
    </row>
    <row r="16" spans="1:6" ht="15.75">
      <c r="A16" s="26" t="s">
        <v>3</v>
      </c>
      <c r="B16" s="2"/>
      <c r="C16" s="2"/>
      <c r="D16" s="4"/>
      <c r="E16" s="27">
        <v>40000</v>
      </c>
      <c r="F16" s="4"/>
    </row>
    <row r="17" spans="1:6" ht="16.5" thickBot="1">
      <c r="A17" s="28" t="s">
        <v>4</v>
      </c>
      <c r="B17" s="29"/>
      <c r="C17" s="29"/>
      <c r="D17" s="30"/>
      <c r="E17" s="31">
        <f>E13-E16</f>
        <v>72588.710000000006</v>
      </c>
      <c r="F17" s="4"/>
    </row>
    <row r="18" spans="1:6">
      <c r="A18" s="1"/>
      <c r="B18" s="1"/>
      <c r="C18" s="1"/>
      <c r="D18" s="4"/>
      <c r="E18" s="1"/>
      <c r="F18" s="4"/>
    </row>
    <row r="19" spans="1:6" ht="15.75">
      <c r="A19" s="21" t="s">
        <v>50</v>
      </c>
      <c r="B19" s="21"/>
      <c r="C19" s="21"/>
      <c r="D19" s="22"/>
      <c r="E19" s="21">
        <f>E13</f>
        <v>112588.71</v>
      </c>
      <c r="F19" s="4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>
      <selection activeCell="D58" sqref="D58"/>
    </sheetView>
  </sheetViews>
  <sheetFormatPr baseColWidth="10" defaultColWidth="11.42578125" defaultRowHeight="15"/>
  <cols>
    <col min="1" max="1" width="11.42578125" customWidth="1"/>
    <col min="2" max="2" width="23.5703125" bestFit="1" customWidth="1"/>
    <col min="3" max="4" width="11.42578125" customWidth="1"/>
    <col min="5" max="5" width="2.28515625" customWidth="1"/>
    <col min="6" max="7" width="11.42578125" customWidth="1"/>
    <col min="8" max="8" width="1.85546875" customWidth="1"/>
    <col min="9" max="9" width="11.42578125" customWidth="1"/>
    <col min="10" max="10" width="1.5703125" customWidth="1"/>
  </cols>
  <sheetData>
    <row r="1" spans="1:11" ht="15.75">
      <c r="A1" s="33"/>
      <c r="B1" s="44"/>
      <c r="C1" s="44"/>
      <c r="D1" s="68"/>
      <c r="E1" s="68"/>
      <c r="F1" s="68"/>
      <c r="G1" s="68"/>
      <c r="H1" s="65"/>
      <c r="I1" s="65"/>
      <c r="J1" s="65"/>
      <c r="K1" s="65"/>
    </row>
    <row r="2" spans="1:11" ht="18.75">
      <c r="A2" s="45"/>
      <c r="B2" s="45"/>
      <c r="C2" s="66" t="s">
        <v>51</v>
      </c>
      <c r="D2" s="66"/>
      <c r="E2" s="35"/>
      <c r="F2" s="67" t="s">
        <v>52</v>
      </c>
      <c r="G2" s="67"/>
      <c r="I2" s="46" t="s">
        <v>5</v>
      </c>
    </row>
    <row r="3" spans="1:11" ht="18.75">
      <c r="C3" s="47" t="s">
        <v>6</v>
      </c>
      <c r="D3" t="s">
        <v>7</v>
      </c>
      <c r="E3" s="48"/>
      <c r="F3" s="47" t="s">
        <v>6</v>
      </c>
      <c r="G3" t="s">
        <v>7</v>
      </c>
      <c r="H3" s="36"/>
      <c r="I3" s="46"/>
      <c r="J3" s="36"/>
    </row>
    <row r="4" spans="1:11" ht="15.75">
      <c r="A4" s="49" t="s">
        <v>8</v>
      </c>
      <c r="C4" s="35"/>
      <c r="D4" s="36"/>
      <c r="E4" s="48"/>
      <c r="F4" s="48"/>
      <c r="G4" s="48"/>
      <c r="H4" s="36"/>
      <c r="I4" s="36"/>
      <c r="J4" s="36"/>
    </row>
    <row r="5" spans="1:11">
      <c r="B5" t="s">
        <v>9</v>
      </c>
      <c r="C5" s="50">
        <v>40000</v>
      </c>
      <c r="D5" s="50"/>
      <c r="E5" s="48"/>
      <c r="F5" s="48">
        <v>42600</v>
      </c>
      <c r="G5" s="48"/>
      <c r="H5" s="36"/>
      <c r="I5" s="48">
        <f>F5-C5</f>
        <v>2600</v>
      </c>
      <c r="J5" s="36"/>
      <c r="K5" s="51" t="s">
        <v>38</v>
      </c>
    </row>
    <row r="6" spans="1:11">
      <c r="B6" t="s">
        <v>10</v>
      </c>
      <c r="C6" s="50">
        <v>4000</v>
      </c>
      <c r="D6" s="50"/>
      <c r="E6" s="35"/>
      <c r="F6" s="48">
        <v>5239</v>
      </c>
      <c r="G6" s="35"/>
      <c r="I6" s="52">
        <f>F6-C6</f>
        <v>1239</v>
      </c>
    </row>
    <row r="7" spans="1:11">
      <c r="B7" t="s">
        <v>11</v>
      </c>
      <c r="C7" s="50">
        <v>8500</v>
      </c>
      <c r="D7" s="50"/>
      <c r="E7" s="48"/>
      <c r="F7" s="48">
        <v>5714.43</v>
      </c>
      <c r="G7" s="48"/>
      <c r="H7" s="36"/>
      <c r="I7" s="53">
        <f>F7-C7</f>
        <v>-2785.5699999999997</v>
      </c>
      <c r="K7" s="36" t="s">
        <v>47</v>
      </c>
    </row>
    <row r="8" spans="1:11">
      <c r="B8" t="s">
        <v>12</v>
      </c>
      <c r="C8" s="50">
        <v>2000</v>
      </c>
      <c r="D8" s="50"/>
      <c r="E8" s="35"/>
      <c r="F8" s="35">
        <v>2250</v>
      </c>
      <c r="G8" s="35"/>
      <c r="I8" s="52">
        <f>F8-C8</f>
        <v>250</v>
      </c>
    </row>
    <row r="9" spans="1:11" ht="15.75">
      <c r="A9" s="49" t="s">
        <v>13</v>
      </c>
      <c r="B9" s="49"/>
      <c r="C9" s="50"/>
      <c r="D9" s="50"/>
      <c r="E9" s="54"/>
      <c r="F9" s="54"/>
      <c r="G9" s="54"/>
      <c r="H9" s="55"/>
      <c r="I9" s="56"/>
      <c r="J9" s="55"/>
    </row>
    <row r="10" spans="1:11" ht="15.75">
      <c r="B10" t="s">
        <v>14</v>
      </c>
      <c r="C10" s="50">
        <v>0</v>
      </c>
      <c r="D10" s="50"/>
      <c r="E10" s="54"/>
      <c r="F10" s="48">
        <v>0</v>
      </c>
      <c r="G10" s="54"/>
      <c r="H10" s="55"/>
      <c r="I10" s="53">
        <f>F10-C10</f>
        <v>0</v>
      </c>
      <c r="J10" s="55"/>
    </row>
    <row r="11" spans="1:11">
      <c r="C11" s="50"/>
      <c r="D11" s="50"/>
      <c r="E11" s="35"/>
      <c r="F11" s="35"/>
      <c r="G11" s="35"/>
      <c r="I11" s="57"/>
    </row>
    <row r="12" spans="1:11" ht="15.75">
      <c r="A12" s="49" t="s">
        <v>15</v>
      </c>
      <c r="B12" s="49"/>
      <c r="C12" s="50"/>
      <c r="D12" s="50"/>
      <c r="E12" s="35"/>
      <c r="F12" s="35"/>
      <c r="G12" s="35"/>
      <c r="I12" s="57"/>
    </row>
    <row r="13" spans="1:11">
      <c r="B13" t="s">
        <v>16</v>
      </c>
      <c r="C13" s="50">
        <v>14000</v>
      </c>
      <c r="D13" s="50"/>
      <c r="E13" s="35"/>
      <c r="F13" s="48">
        <v>11451.66</v>
      </c>
      <c r="G13" s="35"/>
      <c r="I13" s="53">
        <f>F13-C13</f>
        <v>-2548.34</v>
      </c>
    </row>
    <row r="14" spans="1:11">
      <c r="C14" s="50"/>
      <c r="D14" s="50"/>
      <c r="E14" s="35"/>
      <c r="F14" s="35"/>
      <c r="G14" s="35"/>
      <c r="I14" s="53"/>
    </row>
    <row r="15" spans="1:11" ht="15.75">
      <c r="A15" s="58" t="s">
        <v>17</v>
      </c>
      <c r="C15" s="50"/>
      <c r="D15" s="50"/>
      <c r="E15" s="35"/>
      <c r="F15" s="35"/>
      <c r="G15" s="35"/>
      <c r="I15" s="53"/>
    </row>
    <row r="16" spans="1:11" ht="15.75">
      <c r="A16" s="58"/>
      <c r="B16" s="36" t="s">
        <v>18</v>
      </c>
      <c r="C16" s="50">
        <v>0</v>
      </c>
      <c r="D16" s="50"/>
      <c r="E16" s="35"/>
      <c r="F16" s="35">
        <v>0</v>
      </c>
      <c r="G16" s="35"/>
      <c r="I16" s="53">
        <f>F16-C16</f>
        <v>0</v>
      </c>
    </row>
    <row r="17" spans="1:11">
      <c r="C17" s="50"/>
      <c r="D17" s="50"/>
      <c r="E17" s="35"/>
      <c r="F17" s="35"/>
      <c r="G17" s="35"/>
      <c r="I17" s="57"/>
    </row>
    <row r="18" spans="1:11" ht="15.75">
      <c r="A18" s="49" t="s">
        <v>40</v>
      </c>
      <c r="B18" s="49"/>
      <c r="C18" s="59">
        <f>SUM(C5:C16)</f>
        <v>68500</v>
      </c>
      <c r="D18" s="59"/>
      <c r="E18" s="35"/>
      <c r="F18" s="60">
        <f>SUM(F5:F16)</f>
        <v>67255.09</v>
      </c>
      <c r="G18" s="60"/>
      <c r="H18" s="58"/>
      <c r="I18" s="53">
        <f>F18-C18</f>
        <v>-1244.9100000000035</v>
      </c>
    </row>
    <row r="19" spans="1:11">
      <c r="C19" s="50"/>
      <c r="D19" s="50"/>
      <c r="E19" s="35"/>
      <c r="F19" s="35"/>
      <c r="G19" s="35"/>
    </row>
    <row r="20" spans="1:11">
      <c r="C20" s="50"/>
      <c r="D20" s="50"/>
      <c r="E20" s="35"/>
      <c r="F20" s="35"/>
      <c r="G20" s="35"/>
    </row>
    <row r="21" spans="1:11" ht="15.75">
      <c r="A21" s="49" t="s">
        <v>19</v>
      </c>
      <c r="B21" s="49"/>
      <c r="C21" s="50"/>
      <c r="D21" s="50"/>
      <c r="E21" s="35"/>
      <c r="F21" s="35"/>
      <c r="G21" s="35"/>
    </row>
    <row r="22" spans="1:11">
      <c r="B22" t="s">
        <v>20</v>
      </c>
      <c r="D22" s="50">
        <v>20600</v>
      </c>
      <c r="E22" s="35"/>
      <c r="F22" s="35"/>
      <c r="G22" s="35">
        <v>20600</v>
      </c>
      <c r="I22" s="35">
        <f>D22-G22</f>
        <v>0</v>
      </c>
      <c r="K22" s="51" t="s">
        <v>39</v>
      </c>
    </row>
    <row r="23" spans="1:11">
      <c r="B23" t="s">
        <v>21</v>
      </c>
      <c r="D23" s="50">
        <v>10000</v>
      </c>
      <c r="E23" s="35"/>
      <c r="F23" s="35"/>
      <c r="G23" s="35">
        <v>2676.34</v>
      </c>
      <c r="I23" s="35">
        <f t="shared" ref="I23:I28" si="0">D23-G23</f>
        <v>7323.66</v>
      </c>
    </row>
    <row r="24" spans="1:11">
      <c r="B24" t="s">
        <v>22</v>
      </c>
      <c r="D24" s="50">
        <v>4000</v>
      </c>
      <c r="E24" s="35"/>
      <c r="F24" s="35"/>
      <c r="G24" s="35">
        <v>0</v>
      </c>
      <c r="I24" s="35">
        <f t="shared" si="0"/>
        <v>4000</v>
      </c>
    </row>
    <row r="25" spans="1:11">
      <c r="B25" t="s">
        <v>23</v>
      </c>
      <c r="D25" s="50">
        <v>2500</v>
      </c>
      <c r="E25" s="35"/>
      <c r="F25" s="35"/>
      <c r="G25" s="35">
        <v>0</v>
      </c>
      <c r="I25" s="35">
        <f t="shared" si="0"/>
        <v>2500</v>
      </c>
    </row>
    <row r="26" spans="1:11">
      <c r="B26" t="s">
        <v>12</v>
      </c>
      <c r="D26" s="50">
        <v>6000</v>
      </c>
      <c r="E26" s="35"/>
      <c r="F26" s="35"/>
      <c r="G26" s="35">
        <v>15331.11</v>
      </c>
      <c r="I26" s="53">
        <f t="shared" si="0"/>
        <v>-9331.11</v>
      </c>
    </row>
    <row r="27" spans="1:11">
      <c r="B27" t="s">
        <v>24</v>
      </c>
      <c r="D27" s="50">
        <v>1000</v>
      </c>
      <c r="E27" s="35"/>
      <c r="F27" s="35"/>
      <c r="G27" s="35">
        <v>593</v>
      </c>
      <c r="I27" s="35">
        <f t="shared" si="0"/>
        <v>407</v>
      </c>
    </row>
    <row r="28" spans="1:11">
      <c r="B28" s="36" t="s">
        <v>48</v>
      </c>
      <c r="D28" s="50">
        <v>26000</v>
      </c>
      <c r="E28" s="35"/>
      <c r="F28" s="35"/>
      <c r="G28" s="48">
        <v>10958.5</v>
      </c>
      <c r="I28" s="35">
        <f t="shared" si="0"/>
        <v>15041.5</v>
      </c>
    </row>
    <row r="29" spans="1:11" ht="15.75">
      <c r="A29" s="49" t="s">
        <v>13</v>
      </c>
      <c r="B29" s="49"/>
      <c r="C29" s="50"/>
      <c r="D29" s="50"/>
      <c r="E29" s="35"/>
      <c r="F29" s="35"/>
      <c r="G29" s="35"/>
    </row>
    <row r="30" spans="1:11">
      <c r="B30" s="36" t="s">
        <v>20</v>
      </c>
      <c r="C30" s="50"/>
      <c r="D30" s="50">
        <v>4000</v>
      </c>
      <c r="E30" s="35"/>
      <c r="F30" s="35"/>
      <c r="G30" s="35">
        <v>3200</v>
      </c>
      <c r="I30" s="35">
        <f>D30-G30</f>
        <v>800</v>
      </c>
    </row>
    <row r="31" spans="1:11" ht="15.75">
      <c r="B31" s="48" t="s">
        <v>25</v>
      </c>
      <c r="C31" s="50"/>
      <c r="D31" s="50">
        <v>2000</v>
      </c>
      <c r="E31" s="34"/>
      <c r="F31" s="34"/>
      <c r="G31" s="35">
        <v>414.19</v>
      </c>
      <c r="H31" s="37"/>
      <c r="I31" s="35">
        <f>D31-G31</f>
        <v>1585.81</v>
      </c>
      <c r="J31" s="37"/>
      <c r="K31" s="37"/>
    </row>
    <row r="32" spans="1:11" ht="15.75">
      <c r="B32" s="36" t="s">
        <v>26</v>
      </c>
      <c r="C32" s="50"/>
      <c r="D32" s="50">
        <v>2000</v>
      </c>
      <c r="E32" s="34"/>
      <c r="F32" s="34"/>
      <c r="G32" s="35">
        <v>0</v>
      </c>
      <c r="H32" s="37"/>
      <c r="I32" s="35">
        <f>D32-G32</f>
        <v>2000</v>
      </c>
      <c r="J32" s="37"/>
      <c r="K32" s="37"/>
    </row>
    <row r="33" spans="1:11" ht="15.75">
      <c r="B33" s="36" t="s">
        <v>14</v>
      </c>
      <c r="C33" s="50"/>
      <c r="D33" s="50">
        <v>0</v>
      </c>
      <c r="E33" s="34"/>
      <c r="F33" s="34"/>
      <c r="G33" s="35">
        <v>0</v>
      </c>
      <c r="H33" s="37"/>
      <c r="I33" s="35">
        <f>D33-G33</f>
        <v>0</v>
      </c>
      <c r="J33" s="37"/>
      <c r="K33" s="37"/>
    </row>
    <row r="34" spans="1:11" ht="15.75">
      <c r="B34" s="36" t="s">
        <v>12</v>
      </c>
      <c r="C34" s="50"/>
      <c r="D34" s="50">
        <v>1500</v>
      </c>
      <c r="E34" s="34"/>
      <c r="F34" s="34"/>
      <c r="G34" s="35">
        <v>0</v>
      </c>
      <c r="H34" s="37"/>
      <c r="I34" s="35">
        <f>D34-G34</f>
        <v>1500</v>
      </c>
      <c r="J34" s="37"/>
      <c r="K34" s="37"/>
    </row>
    <row r="35" spans="1:11" ht="15.75">
      <c r="C35" s="50"/>
      <c r="D35" s="50"/>
      <c r="E35" s="34"/>
      <c r="F35" s="34"/>
      <c r="G35" s="34"/>
      <c r="H35" s="37"/>
      <c r="I35" s="37"/>
      <c r="J35" s="37"/>
      <c r="K35" s="37"/>
    </row>
    <row r="36" spans="1:11" ht="15.75">
      <c r="A36" s="49" t="s">
        <v>15</v>
      </c>
      <c r="B36" s="49"/>
      <c r="C36" s="50"/>
      <c r="D36" s="50"/>
      <c r="E36" s="35"/>
      <c r="F36" s="35"/>
      <c r="G36" s="35"/>
    </row>
    <row r="37" spans="1:11" ht="15.75">
      <c r="A37" s="49"/>
      <c r="B37" s="61" t="s">
        <v>20</v>
      </c>
      <c r="C37" s="50"/>
      <c r="D37" s="50">
        <v>0</v>
      </c>
      <c r="E37" s="48"/>
      <c r="F37" s="48"/>
      <c r="G37" s="48">
        <v>0</v>
      </c>
      <c r="H37" s="36"/>
      <c r="I37" s="35">
        <f>D37-G37</f>
        <v>0</v>
      </c>
    </row>
    <row r="38" spans="1:11">
      <c r="B38" s="36" t="s">
        <v>27</v>
      </c>
      <c r="C38" s="50"/>
      <c r="D38" s="50">
        <v>6000</v>
      </c>
      <c r="E38" s="35"/>
      <c r="F38" s="35"/>
      <c r="G38" s="48">
        <v>753.08</v>
      </c>
      <c r="I38" s="35">
        <f>D38-G38</f>
        <v>5246.92</v>
      </c>
    </row>
    <row r="39" spans="1:11">
      <c r="B39" s="36" t="s">
        <v>28</v>
      </c>
      <c r="C39" s="50"/>
      <c r="D39" s="50">
        <v>2000</v>
      </c>
      <c r="E39" s="35"/>
      <c r="F39" s="35"/>
      <c r="G39" s="48">
        <v>0</v>
      </c>
      <c r="I39" s="35">
        <f>D39-G39</f>
        <v>2000</v>
      </c>
    </row>
    <row r="40" spans="1:11">
      <c r="B40" s="36" t="s">
        <v>29</v>
      </c>
      <c r="C40" s="50"/>
      <c r="D40" s="50">
        <v>1000</v>
      </c>
      <c r="E40" s="35"/>
      <c r="F40" s="35"/>
      <c r="G40" s="48">
        <v>0</v>
      </c>
      <c r="I40" s="35">
        <f>D40-G40</f>
        <v>1000</v>
      </c>
    </row>
    <row r="41" spans="1:11">
      <c r="B41" s="36" t="s">
        <v>12</v>
      </c>
      <c r="C41" s="50"/>
      <c r="D41" s="50">
        <v>1000</v>
      </c>
      <c r="E41" s="35"/>
      <c r="F41" s="35"/>
      <c r="G41" s="48">
        <v>0</v>
      </c>
      <c r="I41" s="35">
        <f>D41-G41</f>
        <v>1000</v>
      </c>
    </row>
    <row r="42" spans="1:11">
      <c r="C42" s="50"/>
      <c r="D42" s="50"/>
      <c r="E42" s="35"/>
      <c r="F42" s="35"/>
      <c r="G42" s="35"/>
    </row>
    <row r="43" spans="1:11">
      <c r="C43" s="50"/>
      <c r="D43" s="50"/>
      <c r="E43" s="35"/>
      <c r="F43" s="35"/>
      <c r="G43" s="35"/>
    </row>
    <row r="44" spans="1:11">
      <c r="C44" s="50"/>
      <c r="D44" s="50"/>
      <c r="E44" s="35"/>
      <c r="F44" s="35"/>
      <c r="G44" s="35"/>
    </row>
    <row r="45" spans="1:11" ht="15.75">
      <c r="A45" s="49" t="s">
        <v>8</v>
      </c>
      <c r="B45" s="49"/>
      <c r="C45" s="50"/>
      <c r="D45" s="50"/>
      <c r="E45" s="35"/>
      <c r="F45" s="35"/>
      <c r="G45" s="35"/>
    </row>
    <row r="46" spans="1:11" ht="15.75">
      <c r="B46" s="36" t="s">
        <v>30</v>
      </c>
      <c r="C46" s="50"/>
      <c r="D46" s="50">
        <v>5500</v>
      </c>
      <c r="E46" s="44"/>
      <c r="F46" s="35"/>
      <c r="G46" s="35">
        <v>5608.75</v>
      </c>
      <c r="I46" s="53">
        <f>D46-G46</f>
        <v>-108.75</v>
      </c>
    </row>
    <row r="47" spans="1:11" ht="15.75">
      <c r="B47" s="36" t="s">
        <v>31</v>
      </c>
      <c r="C47" s="50"/>
      <c r="D47" s="50">
        <v>3000</v>
      </c>
      <c r="E47" s="44"/>
      <c r="F47" s="35"/>
      <c r="G47" s="35">
        <v>2992</v>
      </c>
      <c r="I47" s="35">
        <f>D47-G47</f>
        <v>8</v>
      </c>
    </row>
    <row r="48" spans="1:11" ht="15.75">
      <c r="B48" t="s">
        <v>32</v>
      </c>
      <c r="C48" s="50"/>
      <c r="D48" s="50">
        <v>2840</v>
      </c>
      <c r="E48" s="44"/>
      <c r="F48" s="35"/>
      <c r="G48" s="35">
        <v>0</v>
      </c>
      <c r="I48" s="35">
        <f>D48-G48</f>
        <v>2840</v>
      </c>
    </row>
    <row r="49" spans="1:11" ht="15.75">
      <c r="B49" s="36" t="s">
        <v>33</v>
      </c>
      <c r="C49" s="50"/>
      <c r="D49" s="50">
        <v>0</v>
      </c>
      <c r="E49" s="44"/>
      <c r="F49" s="35"/>
      <c r="G49" s="35">
        <v>0</v>
      </c>
      <c r="I49" s="35">
        <f>D49-G49</f>
        <v>0</v>
      </c>
    </row>
    <row r="50" spans="1:11" ht="15.75">
      <c r="B50" s="36" t="s">
        <v>34</v>
      </c>
      <c r="C50" s="50"/>
      <c r="D50" s="50">
        <v>3000</v>
      </c>
      <c r="E50" s="62"/>
      <c r="F50" s="35"/>
      <c r="G50" s="35">
        <v>1518</v>
      </c>
      <c r="I50" s="35">
        <f>D50-G50</f>
        <v>1482</v>
      </c>
    </row>
    <row r="51" spans="1:11" ht="15.75">
      <c r="C51" s="50"/>
      <c r="D51" s="50"/>
      <c r="E51" s="44"/>
      <c r="F51" s="35"/>
      <c r="G51" s="35"/>
    </row>
    <row r="52" spans="1:11" ht="15.75">
      <c r="A52" s="49" t="s">
        <v>35</v>
      </c>
      <c r="B52" s="49"/>
      <c r="C52" s="50"/>
      <c r="D52" s="50"/>
      <c r="E52" s="35"/>
      <c r="F52" s="35"/>
      <c r="G52" s="35"/>
    </row>
    <row r="53" spans="1:11">
      <c r="B53" t="s">
        <v>36</v>
      </c>
      <c r="C53" s="50"/>
      <c r="D53" s="50">
        <v>300</v>
      </c>
      <c r="E53" s="35"/>
      <c r="F53" s="35"/>
      <c r="G53" s="35">
        <v>315.5</v>
      </c>
      <c r="I53" s="53">
        <f>D53-G53</f>
        <v>-15.5</v>
      </c>
    </row>
    <row r="54" spans="1:11">
      <c r="B54" s="36" t="s">
        <v>37</v>
      </c>
      <c r="C54" s="50"/>
      <c r="D54" s="50">
        <v>0</v>
      </c>
      <c r="E54" s="35"/>
      <c r="F54" s="35"/>
      <c r="G54" s="35">
        <v>0</v>
      </c>
      <c r="I54" s="35">
        <f>D54-G54</f>
        <v>0</v>
      </c>
    </row>
    <row r="55" spans="1:11">
      <c r="A55" s="63"/>
      <c r="C55" s="50"/>
      <c r="D55" s="50"/>
      <c r="E55" s="35"/>
      <c r="F55" s="35"/>
      <c r="G55" s="35"/>
    </row>
    <row r="56" spans="1:11" ht="15.75">
      <c r="A56" s="49" t="s">
        <v>41</v>
      </c>
      <c r="B56" s="49"/>
      <c r="C56" s="64"/>
      <c r="D56" s="64">
        <f>SUM(D22:D54)</f>
        <v>104240</v>
      </c>
      <c r="E56" s="38"/>
      <c r="F56" s="38"/>
      <c r="G56" s="38">
        <f>SUM(G22:G54)</f>
        <v>64960.47</v>
      </c>
      <c r="H56" s="39"/>
      <c r="I56" s="35">
        <f>D56-G56</f>
        <v>39279.53</v>
      </c>
      <c r="J56" s="39"/>
      <c r="K56" s="39"/>
    </row>
    <row r="57" spans="1:11">
      <c r="A57" s="40"/>
      <c r="B57" s="35"/>
      <c r="D57" s="35"/>
      <c r="E57" s="35"/>
      <c r="F57" s="35"/>
      <c r="G57" s="35"/>
    </row>
    <row r="58" spans="1:11">
      <c r="A58" s="40"/>
      <c r="B58" s="35"/>
      <c r="D58" s="35"/>
      <c r="E58" s="35"/>
      <c r="F58" s="35"/>
      <c r="G58" s="35"/>
    </row>
  </sheetData>
  <mergeCells count="6">
    <mergeCell ref="J1:K1"/>
    <mergeCell ref="C2:D2"/>
    <mergeCell ref="F2:G2"/>
    <mergeCell ref="D1:E1"/>
    <mergeCell ref="F1:G1"/>
    <mergeCell ref="H1:I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Balanseregnskap 2023</vt:lpstr>
      <vt:lpstr>Regnskap mot budsjett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Tore Jemtegaard</cp:lastModifiedBy>
  <cp:lastPrinted>2023-01-19T12:27:46Z</cp:lastPrinted>
  <dcterms:created xsi:type="dcterms:W3CDTF">2022-01-04T07:51:44Z</dcterms:created>
  <dcterms:modified xsi:type="dcterms:W3CDTF">2024-01-23T11:11:46Z</dcterms:modified>
</cp:coreProperties>
</file>